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 PARQUES NACIONALES DTAO\Sistemas de Informacion Parques 2023\15 Actualizacion Pagina Web\5 Contratacion\12 Diciembre\"/>
    </mc:Choice>
  </mc:AlternateContent>
  <bookViews>
    <workbookView xWindow="0" yWindow="0" windowWidth="20400" windowHeight="7530" firstSheet="1" activeTab="1"/>
  </bookViews>
  <sheets>
    <sheet name="Contratación (2)" sheetId="3" state="hidden" r:id="rId1"/>
    <sheet name="Contratación" sheetId="2" r:id="rId2"/>
    <sheet name="ORDENES DE COMPRA FONAM NACION" sheetId="4" r:id="rId3"/>
    <sheet name="CONVENIOS FONAM NACION" sheetId="5" r:id="rId4"/>
    <sheet name="Convenios1" sheetId="1" state="hidden" r:id="rId5"/>
  </sheets>
  <externalReferences>
    <externalReference r:id="rId6"/>
  </externalReferences>
  <definedNames>
    <definedName name="_xlnm._FilterDatabase" localSheetId="1" hidden="1">Contratación!$A$37:$AD$448</definedName>
    <definedName name="_xlnm._FilterDatabase" localSheetId="0" hidden="1">'Contratación (2)'!$A$1:$AD$377</definedName>
    <definedName name="_xlnm._FilterDatabase" localSheetId="3" hidden="1">'CONVENIOS FONAM NACION'!$A$1:$CQ$10</definedName>
    <definedName name="_xlnm._FilterDatabase" localSheetId="2" hidden="1">'ORDENES DE COMPRA FONAM NACION'!$A$1:$BU$7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X10" i="5" l="1"/>
  <c r="BW10" i="5"/>
  <c r="BV10" i="5"/>
  <c r="BX9" i="5"/>
  <c r="BW9" i="5"/>
  <c r="BV9" i="5"/>
  <c r="BX8" i="5"/>
  <c r="BW8" i="5"/>
  <c r="BV8" i="5"/>
  <c r="BX7" i="5"/>
  <c r="BW7" i="5"/>
  <c r="BV7" i="5"/>
  <c r="BX6" i="5"/>
  <c r="BW6" i="5"/>
  <c r="BV6" i="5"/>
  <c r="BX5" i="5"/>
  <c r="BW5" i="5"/>
  <c r="BV5" i="5"/>
  <c r="BX4" i="5"/>
  <c r="BW4" i="5"/>
  <c r="BV4" i="5"/>
  <c r="BX3" i="5"/>
  <c r="BW3" i="5"/>
  <c r="BV3" i="5"/>
  <c r="BX2" i="5"/>
  <c r="BW2" i="5"/>
  <c r="BV2" i="5"/>
  <c r="BA2" i="4"/>
  <c r="AZ2" i="4"/>
  <c r="AY2" i="4"/>
  <c r="F377" i="3" l="1"/>
  <c r="E377" i="3"/>
  <c r="F376" i="3"/>
  <c r="E376" i="3"/>
  <c r="F375" i="3"/>
  <c r="E375" i="3"/>
  <c r="F374" i="3"/>
  <c r="G374" i="3" s="1"/>
  <c r="E374" i="3"/>
  <c r="F373" i="3"/>
  <c r="G373" i="3" s="1"/>
  <c r="E373" i="3"/>
  <c r="F372" i="3"/>
  <c r="E372" i="3"/>
  <c r="F371" i="3"/>
  <c r="E371" i="3"/>
  <c r="F370" i="3"/>
  <c r="G370" i="3" s="1"/>
  <c r="E370" i="3"/>
  <c r="E369" i="3"/>
  <c r="F368" i="3"/>
  <c r="E368" i="3"/>
  <c r="F367" i="3"/>
  <c r="E367" i="3"/>
  <c r="F366" i="3"/>
  <c r="G366" i="3" s="1"/>
  <c r="E366" i="3"/>
  <c r="E365" i="3"/>
  <c r="F364" i="3"/>
  <c r="E364" i="3"/>
  <c r="F363" i="3"/>
  <c r="G363" i="3" s="1"/>
  <c r="E363" i="3"/>
  <c r="F362" i="3"/>
  <c r="G362" i="3" s="1"/>
  <c r="E362" i="3"/>
  <c r="F361" i="3"/>
  <c r="E361" i="3"/>
  <c r="F360" i="3"/>
  <c r="E360" i="3"/>
  <c r="F359" i="3"/>
  <c r="E359" i="3"/>
  <c r="F358" i="3"/>
  <c r="G358" i="3" s="1"/>
  <c r="E358" i="3"/>
  <c r="F357" i="3"/>
  <c r="G357" i="3" s="1"/>
  <c r="E357" i="3"/>
  <c r="F356" i="3"/>
  <c r="E356" i="3"/>
  <c r="F355" i="3"/>
  <c r="G355" i="3" s="1"/>
  <c r="E355" i="3"/>
  <c r="E354" i="3"/>
  <c r="F353" i="3"/>
  <c r="E353" i="3"/>
  <c r="F352" i="3"/>
  <c r="E352" i="3"/>
  <c r="F351" i="3"/>
  <c r="E351" i="3"/>
  <c r="F350" i="3"/>
  <c r="G350" i="3" s="1"/>
  <c r="E350" i="3"/>
  <c r="F349" i="3"/>
  <c r="G349" i="3" s="1"/>
  <c r="E349" i="3"/>
  <c r="F348" i="3"/>
  <c r="E348" i="3"/>
  <c r="F347" i="3"/>
  <c r="G347" i="3" s="1"/>
  <c r="E347" i="3"/>
  <c r="F346" i="3"/>
  <c r="G346" i="3" s="1"/>
  <c r="E346" i="3"/>
  <c r="F345" i="3"/>
  <c r="E345" i="3"/>
  <c r="F344" i="3"/>
  <c r="E344" i="3"/>
  <c r="F343"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F28" i="3"/>
  <c r="F32" i="3"/>
  <c r="F36" i="3"/>
  <c r="F44" i="3"/>
  <c r="F52" i="3"/>
  <c r="F60" i="3"/>
  <c r="F68" i="3"/>
  <c r="F84" i="3"/>
  <c r="F92" i="3"/>
  <c r="F100" i="3"/>
  <c r="F108" i="3"/>
  <c r="F112" i="3"/>
  <c r="F116" i="3"/>
  <c r="F132" i="3"/>
  <c r="F140" i="3"/>
  <c r="F195" i="3"/>
  <c r="G195" i="3" s="1"/>
  <c r="F227" i="3"/>
  <c r="G227" i="3" s="1"/>
  <c r="F235" i="3"/>
  <c r="G235" i="3" s="1"/>
  <c r="F246" i="3"/>
  <c r="G246" i="3" s="1"/>
  <c r="F275" i="3"/>
  <c r="G275" i="3" s="1"/>
  <c r="F278" i="3"/>
  <c r="G278" i="3" s="1"/>
  <c r="F303" i="3"/>
  <c r="F307" i="3"/>
  <c r="F311" i="3"/>
  <c r="F319" i="3"/>
  <c r="F323" i="3"/>
  <c r="F332" i="3"/>
  <c r="F340" i="3"/>
  <c r="F76" i="3" l="1"/>
  <c r="G76" i="3" s="1"/>
  <c r="F219" i="3"/>
  <c r="G219" i="3" s="1"/>
  <c r="F231" i="3"/>
  <c r="F160" i="3"/>
  <c r="F94" i="3"/>
  <c r="G94" i="3" s="1"/>
  <c r="F318" i="3"/>
  <c r="G318" i="3" s="1"/>
  <c r="F287" i="3"/>
  <c r="F147" i="3"/>
  <c r="G147" i="3" s="1"/>
  <c r="F354" i="3"/>
  <c r="G354" i="3" s="1"/>
  <c r="F123" i="3"/>
  <c r="G123" i="3" s="1"/>
  <c r="F85" i="3"/>
  <c r="G85" i="3" s="1"/>
  <c r="F79" i="3"/>
  <c r="G79" i="3" s="1"/>
  <c r="F67" i="3"/>
  <c r="G67" i="3" s="1"/>
  <c r="F59" i="3"/>
  <c r="G59" i="3" s="1"/>
  <c r="F20" i="3"/>
  <c r="F12" i="3"/>
  <c r="G12" i="3" s="1"/>
  <c r="F238" i="3"/>
  <c r="G238" i="3" s="1"/>
  <c r="F261" i="3"/>
  <c r="G261" i="3" s="1"/>
  <c r="F310" i="3"/>
  <c r="G310" i="3" s="1"/>
  <c r="F155" i="3"/>
  <c r="G155" i="3" s="1"/>
  <c r="F75" i="3"/>
  <c r="G75" i="3" s="1"/>
  <c r="F302" i="3"/>
  <c r="G302" i="3" s="1"/>
  <c r="F257" i="3"/>
  <c r="G257" i="3" s="1"/>
  <c r="F245" i="3"/>
  <c r="G245" i="3" s="1"/>
  <c r="F240" i="3"/>
  <c r="G240" i="3" s="1"/>
  <c r="F210" i="3"/>
  <c r="G210" i="3" s="1"/>
  <c r="F115" i="3"/>
  <c r="G115" i="3" s="1"/>
  <c r="F104" i="3"/>
  <c r="G104" i="3" s="1"/>
  <c r="F97" i="3"/>
  <c r="G97" i="3" s="1"/>
  <c r="F91" i="3"/>
  <c r="G91" i="3" s="1"/>
  <c r="F51" i="3"/>
  <c r="G51" i="3" s="1"/>
  <c r="F43" i="3"/>
  <c r="G43" i="3" s="1"/>
  <c r="F35" i="3"/>
  <c r="G35" i="3" s="1"/>
  <c r="F27" i="3"/>
  <c r="G27" i="3" s="1"/>
  <c r="F95" i="3"/>
  <c r="F369" i="3"/>
  <c r="G369" i="3" s="1"/>
  <c r="F272" i="3"/>
  <c r="G272" i="3" s="1"/>
  <c r="F125" i="3"/>
  <c r="G125" i="3" s="1"/>
  <c r="F184" i="3"/>
  <c r="G184" i="3" s="1"/>
  <c r="F47" i="3"/>
  <c r="G47" i="3" s="1"/>
  <c r="F328" i="3"/>
  <c r="F322" i="3"/>
  <c r="G322" i="3" s="1"/>
  <c r="F312" i="3"/>
  <c r="G312" i="3" s="1"/>
  <c r="F296" i="3"/>
  <c r="F281" i="3"/>
  <c r="F269" i="3"/>
  <c r="G269" i="3" s="1"/>
  <c r="F251" i="3"/>
  <c r="G251" i="3" s="1"/>
  <c r="F234" i="3"/>
  <c r="G234" i="3" s="1"/>
  <c r="F220" i="3"/>
  <c r="G220" i="3" s="1"/>
  <c r="F197" i="3"/>
  <c r="G197" i="3" s="1"/>
  <c r="F186" i="3"/>
  <c r="G186" i="3" s="1"/>
  <c r="F157" i="3"/>
  <c r="G157" i="3" s="1"/>
  <c r="F133" i="3"/>
  <c r="G133" i="3" s="1"/>
  <c r="F114" i="3"/>
  <c r="G114" i="3" s="1"/>
  <c r="F109" i="3"/>
  <c r="G109" i="3" s="1"/>
  <c r="F103" i="3"/>
  <c r="G103" i="3" s="1"/>
  <c r="F211" i="3"/>
  <c r="G211" i="3" s="1"/>
  <c r="F96" i="3"/>
  <c r="G96" i="3" s="1"/>
  <c r="F194" i="3"/>
  <c r="G194" i="3" s="1"/>
  <c r="F77" i="3"/>
  <c r="G77" i="3" s="1"/>
  <c r="F57" i="3"/>
  <c r="G57" i="3" s="1"/>
  <c r="F87" i="3"/>
  <c r="F31" i="3"/>
  <c r="F339" i="3"/>
  <c r="G339" i="3" s="1"/>
  <c r="F2" i="3"/>
  <c r="G2" i="3" s="1"/>
  <c r="F337" i="3"/>
  <c r="F306" i="3"/>
  <c r="G306" i="3" s="1"/>
  <c r="F300" i="3"/>
  <c r="F226" i="3"/>
  <c r="G226" i="3" s="1"/>
  <c r="F151" i="3"/>
  <c r="G151" i="3" s="1"/>
  <c r="F83" i="3"/>
  <c r="G83" i="3" s="1"/>
  <c r="F71" i="3"/>
  <c r="G71" i="3" s="1"/>
  <c r="F149" i="3"/>
  <c r="G149" i="3" s="1"/>
  <c r="F292" i="3"/>
  <c r="G292" i="3" s="1"/>
  <c r="F341" i="3"/>
  <c r="G341" i="3" s="1"/>
  <c r="F326" i="3"/>
  <c r="G326" i="3" s="1"/>
  <c r="F315" i="3"/>
  <c r="G315" i="3" s="1"/>
  <c r="F196" i="3"/>
  <c r="F190" i="3"/>
  <c r="G190" i="3" s="1"/>
  <c r="F178" i="3"/>
  <c r="G178" i="3" s="1"/>
  <c r="F137" i="3"/>
  <c r="G137" i="3" s="1"/>
  <c r="F119" i="3"/>
  <c r="F88" i="3"/>
  <c r="F193" i="3"/>
  <c r="G193" i="3" s="1"/>
  <c r="F63" i="3"/>
  <c r="G63" i="3" s="1"/>
  <c r="F55" i="3"/>
  <c r="F24" i="3"/>
  <c r="F8" i="3"/>
  <c r="G8" i="3" s="1"/>
  <c r="F105" i="3"/>
  <c r="G105" i="3" s="1"/>
  <c r="F143" i="3"/>
  <c r="G143" i="3" s="1"/>
  <c r="F165" i="3"/>
  <c r="G165" i="3" s="1"/>
  <c r="F188" i="3"/>
  <c r="F327" i="3"/>
  <c r="F320" i="3"/>
  <c r="G320" i="3" s="1"/>
  <c r="F260" i="3"/>
  <c r="G260" i="3" s="1"/>
  <c r="F201" i="3"/>
  <c r="G201" i="3" s="1"/>
  <c r="F107" i="3"/>
  <c r="G107" i="3" s="1"/>
  <c r="F7" i="3"/>
  <c r="G7" i="3" s="1"/>
  <c r="F335" i="3"/>
  <c r="F304" i="3"/>
  <c r="G304" i="3" s="1"/>
  <c r="F242" i="3"/>
  <c r="G242" i="3" s="1"/>
  <c r="F212" i="3"/>
  <c r="G212" i="3" s="1"/>
  <c r="F93" i="3"/>
  <c r="G93" i="3" s="1"/>
  <c r="F187" i="3"/>
  <c r="G187" i="3" s="1"/>
  <c r="F61" i="3"/>
  <c r="G61" i="3" s="1"/>
  <c r="F22" i="3"/>
  <c r="G22" i="3" s="1"/>
  <c r="F169" i="3"/>
  <c r="G169" i="3" s="1"/>
  <c r="F14" i="3"/>
  <c r="G14" i="3" s="1"/>
  <c r="F171" i="3"/>
  <c r="G171" i="3" s="1"/>
  <c r="F6" i="3"/>
  <c r="G6" i="3" s="1"/>
  <c r="F166" i="3"/>
  <c r="G166" i="3" s="1"/>
  <c r="F273" i="3"/>
  <c r="G273" i="3" s="1"/>
  <c r="F279" i="3"/>
  <c r="G279" i="3" s="1"/>
  <c r="F218" i="3"/>
  <c r="G218" i="3" s="1"/>
  <c r="F101" i="3"/>
  <c r="G101" i="3" s="1"/>
  <c r="F69" i="3"/>
  <c r="G69" i="3" s="1"/>
  <c r="F330" i="3"/>
  <c r="G330" i="3" s="1"/>
  <c r="F314" i="3"/>
  <c r="G314" i="3" s="1"/>
  <c r="F271" i="3"/>
  <c r="F236" i="3"/>
  <c r="G236" i="3" s="1"/>
  <c r="F230" i="3"/>
  <c r="G230" i="3" s="1"/>
  <c r="F206" i="3"/>
  <c r="G206" i="3" s="1"/>
  <c r="F182" i="3"/>
  <c r="G182" i="3" s="1"/>
  <c r="F159" i="3"/>
  <c r="G159" i="3" s="1"/>
  <c r="F141" i="3"/>
  <c r="G141" i="3" s="1"/>
  <c r="F135" i="3"/>
  <c r="F117" i="3"/>
  <c r="G117" i="3" s="1"/>
  <c r="F111" i="3"/>
  <c r="G111" i="3" s="1"/>
  <c r="F99" i="3"/>
  <c r="G99" i="3" s="1"/>
  <c r="F53" i="3"/>
  <c r="G53" i="3" s="1"/>
  <c r="F45" i="3"/>
  <c r="G45" i="3" s="1"/>
  <c r="F244" i="3"/>
  <c r="G244" i="3" s="1"/>
  <c r="F37" i="3"/>
  <c r="G37" i="3" s="1"/>
  <c r="F29" i="3"/>
  <c r="G29" i="3" s="1"/>
  <c r="F98" i="3"/>
  <c r="G98" i="3" s="1"/>
  <c r="F174" i="3"/>
  <c r="G174" i="3" s="1"/>
  <c r="F334" i="3"/>
  <c r="G334" i="3" s="1"/>
  <c r="F42" i="3"/>
  <c r="G42" i="3" s="1"/>
  <c r="F58" i="3"/>
  <c r="G58" i="3" s="1"/>
  <c r="F74" i="3"/>
  <c r="G74" i="3" s="1"/>
  <c r="F170" i="3"/>
  <c r="G170" i="3" s="1"/>
  <c r="F185" i="3"/>
  <c r="G185" i="3" s="1"/>
  <c r="F146" i="3"/>
  <c r="G146" i="3" s="1"/>
  <c r="F233" i="3"/>
  <c r="G233" i="3" s="1"/>
  <c r="F309" i="3"/>
  <c r="G309" i="3" s="1"/>
  <c r="F325" i="3"/>
  <c r="G325" i="3" s="1"/>
  <c r="F50" i="3"/>
  <c r="G50" i="3" s="1"/>
  <c r="F177" i="3"/>
  <c r="G177" i="3" s="1"/>
  <c r="F259" i="3"/>
  <c r="G259" i="3" s="1"/>
  <c r="F264" i="3"/>
  <c r="F3" i="3"/>
  <c r="G3" i="3" s="1"/>
  <c r="F66" i="3"/>
  <c r="G66" i="3" s="1"/>
  <c r="F82" i="3"/>
  <c r="G82" i="3" s="1"/>
  <c r="F225" i="3"/>
  <c r="G225" i="3" s="1"/>
  <c r="F239" i="3"/>
  <c r="G239" i="3" s="1"/>
  <c r="F249" i="3"/>
  <c r="G249" i="3" s="1"/>
  <c r="F19" i="3"/>
  <c r="G19" i="3" s="1"/>
  <c r="F106" i="3"/>
  <c r="G106" i="3" s="1"/>
  <c r="F122" i="3"/>
  <c r="G122" i="3" s="1"/>
  <c r="F163" i="3"/>
  <c r="G163" i="3" s="1"/>
  <c r="F342" i="3"/>
  <c r="G342" i="3" s="1"/>
  <c r="F138" i="3"/>
  <c r="G138" i="3" s="1"/>
  <c r="F256" i="3"/>
  <c r="G256" i="3" s="1"/>
  <c r="F284" i="3"/>
  <c r="G284" i="3" s="1"/>
  <c r="F301" i="3"/>
  <c r="G301" i="3" s="1"/>
  <c r="F317" i="3"/>
  <c r="G317" i="3" s="1"/>
  <c r="F86" i="3"/>
  <c r="G86" i="3" s="1"/>
  <c r="F179" i="3"/>
  <c r="G179" i="3" s="1"/>
  <c r="F237" i="3"/>
  <c r="G237" i="3" s="1"/>
  <c r="F290" i="3"/>
  <c r="G290" i="3" s="1"/>
  <c r="F23" i="3"/>
  <c r="G23" i="3" s="1"/>
  <c r="F118" i="3"/>
  <c r="G118" i="3" s="1"/>
  <c r="F267" i="3"/>
  <c r="G267" i="3" s="1"/>
  <c r="F305" i="3"/>
  <c r="G305" i="3" s="1"/>
  <c r="F38" i="3"/>
  <c r="G38" i="3" s="1"/>
  <c r="F62" i="3"/>
  <c r="G62" i="3" s="1"/>
  <c r="F142" i="3"/>
  <c r="G142" i="3" s="1"/>
  <c r="F175" i="3"/>
  <c r="G175" i="3" s="1"/>
  <c r="F229" i="3"/>
  <c r="G229" i="3" s="1"/>
  <c r="F329" i="3"/>
  <c r="G329" i="3" s="1"/>
  <c r="F54" i="3"/>
  <c r="G54" i="3" s="1"/>
  <c r="F78" i="3"/>
  <c r="G78" i="3" s="1"/>
  <c r="F134" i="3"/>
  <c r="G134" i="3" s="1"/>
  <c r="F158" i="3"/>
  <c r="G158" i="3" s="1"/>
  <c r="F205" i="3"/>
  <c r="G205" i="3" s="1"/>
  <c r="F243" i="3"/>
  <c r="G243" i="3" s="1"/>
  <c r="F297" i="3"/>
  <c r="G297" i="3" s="1"/>
  <c r="F30" i="3"/>
  <c r="G30" i="3" s="1"/>
  <c r="F110" i="3"/>
  <c r="G110" i="3" s="1"/>
  <c r="F288" i="3"/>
  <c r="G288" i="3" s="1"/>
  <c r="F321" i="3"/>
  <c r="G321" i="3" s="1"/>
  <c r="F365" i="3"/>
  <c r="G365" i="3" s="1"/>
  <c r="F102" i="3"/>
  <c r="G102" i="3" s="1"/>
  <c r="F173" i="3"/>
  <c r="G173" i="3" s="1"/>
  <c r="F191" i="3"/>
  <c r="G191" i="3" s="1"/>
  <c r="F221" i="3"/>
  <c r="G221" i="3" s="1"/>
  <c r="F46" i="3"/>
  <c r="G46" i="3" s="1"/>
  <c r="F70" i="3"/>
  <c r="G70" i="3" s="1"/>
  <c r="F126" i="3"/>
  <c r="G126" i="3" s="1"/>
  <c r="F150" i="3"/>
  <c r="G150" i="3" s="1"/>
  <c r="F280" i="3"/>
  <c r="G280" i="3" s="1"/>
  <c r="F289" i="3"/>
  <c r="G289" i="3" s="1"/>
  <c r="F294" i="3"/>
  <c r="G294" i="3" s="1"/>
  <c r="F313" i="3"/>
  <c r="G313" i="3" s="1"/>
  <c r="F89" i="3"/>
  <c r="G89" i="3" s="1"/>
  <c r="F164" i="3"/>
  <c r="G164" i="3" s="1"/>
  <c r="F181" i="3"/>
  <c r="G181" i="3" s="1"/>
  <c r="F263" i="3"/>
  <c r="G263" i="3" s="1"/>
  <c r="F283" i="3"/>
  <c r="G283" i="3" s="1"/>
  <c r="F291" i="3"/>
  <c r="G291" i="3" s="1"/>
  <c r="F26" i="3"/>
  <c r="G26" i="3" s="1"/>
  <c r="F49" i="3"/>
  <c r="G49" i="3" s="1"/>
  <c r="F81" i="3"/>
  <c r="G81" i="3" s="1"/>
  <c r="F129" i="3"/>
  <c r="G129" i="3" s="1"/>
  <c r="F333" i="3"/>
  <c r="G333" i="3" s="1"/>
  <c r="F161" i="3"/>
  <c r="G161" i="3" s="1"/>
  <c r="F200" i="3"/>
  <c r="G200" i="3" s="1"/>
  <c r="F255" i="3"/>
  <c r="G255" i="3" s="1"/>
  <c r="F18" i="3"/>
  <c r="G18" i="3" s="1"/>
  <c r="F41" i="3"/>
  <c r="G41" i="3" s="1"/>
  <c r="F73" i="3"/>
  <c r="G73" i="3" s="1"/>
  <c r="F153" i="3"/>
  <c r="G153" i="3" s="1"/>
  <c r="F192" i="3"/>
  <c r="G192" i="3" s="1"/>
  <c r="F247" i="3"/>
  <c r="G247" i="3" s="1"/>
  <c r="F316" i="3"/>
  <c r="G316" i="3" s="1"/>
  <c r="F10" i="3"/>
  <c r="G10" i="3" s="1"/>
  <c r="F33" i="3"/>
  <c r="G33" i="3" s="1"/>
  <c r="F65" i="3"/>
  <c r="G65" i="3" s="1"/>
  <c r="F113" i="3"/>
  <c r="G113" i="3" s="1"/>
  <c r="F145" i="3"/>
  <c r="G145" i="3" s="1"/>
  <c r="F308" i="3"/>
  <c r="G308" i="3" s="1"/>
  <c r="F176" i="3"/>
  <c r="G176" i="3" s="1"/>
  <c r="F216" i="3"/>
  <c r="G216" i="3" s="1"/>
  <c r="F25" i="3"/>
  <c r="G25" i="3" s="1"/>
  <c r="F80" i="3"/>
  <c r="G80" i="3" s="1"/>
  <c r="F152" i="3"/>
  <c r="G152" i="3" s="1"/>
  <c r="F223" i="3"/>
  <c r="G223" i="3" s="1"/>
  <c r="F274" i="3"/>
  <c r="G274" i="3" s="1"/>
  <c r="F17" i="3"/>
  <c r="G17" i="3" s="1"/>
  <c r="F72" i="3"/>
  <c r="G72" i="3" s="1"/>
  <c r="F144" i="3"/>
  <c r="G144" i="3" s="1"/>
  <c r="F215" i="3"/>
  <c r="G215" i="3" s="1"/>
  <c r="F9" i="3"/>
  <c r="G9" i="3" s="1"/>
  <c r="F64" i="3"/>
  <c r="G64" i="3" s="1"/>
  <c r="F136" i="3"/>
  <c r="G136" i="3" s="1"/>
  <c r="F199" i="3"/>
  <c r="G199" i="3" s="1"/>
  <c r="F203" i="3"/>
  <c r="G203" i="3" s="1"/>
  <c r="F224" i="3"/>
  <c r="G224" i="3" s="1"/>
  <c r="F241" i="3"/>
  <c r="G241" i="3" s="1"/>
  <c r="F48" i="3"/>
  <c r="G48" i="3" s="1"/>
  <c r="F56" i="3"/>
  <c r="G56" i="3" s="1"/>
  <c r="F128" i="3"/>
  <c r="G128" i="3" s="1"/>
  <c r="F293" i="3"/>
  <c r="G293" i="3" s="1"/>
  <c r="F331" i="3"/>
  <c r="G331" i="3" s="1"/>
  <c r="F40" i="3"/>
  <c r="G40" i="3" s="1"/>
  <c r="G88" i="3"/>
  <c r="F222" i="3"/>
  <c r="G222" i="3" s="1"/>
  <c r="F209" i="3"/>
  <c r="G209" i="3" s="1"/>
  <c r="F276" i="3"/>
  <c r="G276" i="3" s="1"/>
  <c r="F336" i="3"/>
  <c r="G336" i="3" s="1"/>
  <c r="F265" i="3"/>
  <c r="G265" i="3" s="1"/>
  <c r="F5" i="3"/>
  <c r="G5" i="3" s="1"/>
  <c r="F13" i="3"/>
  <c r="G13" i="3" s="1"/>
  <c r="F21" i="3"/>
  <c r="G21" i="3" s="1"/>
  <c r="G132" i="3"/>
  <c r="F250" i="3"/>
  <c r="G250" i="3" s="1"/>
  <c r="F258" i="3"/>
  <c r="G258" i="3" s="1"/>
  <c r="F266" i="3"/>
  <c r="G266" i="3" s="1"/>
  <c r="F124" i="3"/>
  <c r="G124" i="3" s="1"/>
  <c r="F148" i="3"/>
  <c r="G148" i="3" s="1"/>
  <c r="F168" i="3"/>
  <c r="G168" i="3" s="1"/>
  <c r="G36" i="3"/>
  <c r="G92" i="3"/>
  <c r="G188" i="3"/>
  <c r="G332" i="3"/>
  <c r="G356" i="3"/>
  <c r="G360" i="3"/>
  <c r="G52" i="3"/>
  <c r="G100" i="3"/>
  <c r="G140" i="3"/>
  <c r="G367" i="3"/>
  <c r="G20" i="3"/>
  <c r="G24" i="3"/>
  <c r="G68" i="3"/>
  <c r="G108" i="3"/>
  <c r="G353" i="3"/>
  <c r="G368" i="3"/>
  <c r="G28" i="3"/>
  <c r="G32" i="3"/>
  <c r="G116" i="3"/>
  <c r="G300" i="3"/>
  <c r="G319" i="3"/>
  <c r="G55" i="3"/>
  <c r="G84" i="3"/>
  <c r="G323" i="3"/>
  <c r="G327" i="3"/>
  <c r="G335" i="3"/>
  <c r="G371" i="3"/>
  <c r="G375" i="3"/>
  <c r="G95" i="3"/>
  <c r="G287" i="3"/>
  <c r="G328" i="3"/>
  <c r="G343" i="3"/>
  <c r="G361" i="3"/>
  <c r="G364" i="3"/>
  <c r="G372" i="3"/>
  <c r="G376" i="3"/>
  <c r="G60" i="3"/>
  <c r="G112" i="3"/>
  <c r="G160" i="3"/>
  <c r="G196" i="3"/>
  <c r="G264" i="3"/>
  <c r="G281" i="3"/>
  <c r="G340" i="3"/>
  <c r="G344" i="3"/>
  <c r="G351" i="3"/>
  <c r="G271" i="3"/>
  <c r="G303" i="3"/>
  <c r="G337" i="3"/>
  <c r="G377" i="3"/>
  <c r="G31" i="3"/>
  <c r="G44" i="3"/>
  <c r="G87" i="3"/>
  <c r="G119" i="3"/>
  <c r="G135" i="3"/>
  <c r="G231" i="3"/>
  <c r="G296" i="3"/>
  <c r="G307" i="3"/>
  <c r="G311" i="3"/>
  <c r="G345" i="3"/>
  <c r="G348" i="3"/>
  <c r="G352" i="3"/>
  <c r="G359" i="3"/>
  <c r="F189" i="3" l="1"/>
  <c r="G189" i="3" s="1"/>
  <c r="F248" i="3"/>
  <c r="G248" i="3" s="1"/>
  <c r="F270" i="3"/>
  <c r="G270" i="3" s="1"/>
  <c r="F217" i="3"/>
  <c r="G217" i="3" s="1"/>
  <c r="F252" i="3"/>
  <c r="G252" i="3" s="1"/>
  <c r="F277" i="3"/>
  <c r="G277" i="3" s="1"/>
  <c r="F198" i="3"/>
  <c r="G198" i="3" s="1"/>
  <c r="F180" i="3"/>
  <c r="G180" i="3" s="1"/>
  <c r="F183" i="3"/>
  <c r="G183" i="3" s="1"/>
  <c r="F34" i="3"/>
  <c r="G34" i="3" s="1"/>
  <c r="F15" i="3"/>
  <c r="G15" i="3" s="1"/>
  <c r="F324" i="3"/>
  <c r="G324" i="3" s="1"/>
  <c r="F285" i="3"/>
  <c r="G285" i="3" s="1"/>
  <c r="F254" i="3"/>
  <c r="G254" i="3" s="1"/>
  <c r="F253" i="3"/>
  <c r="G253" i="3" s="1"/>
  <c r="F282" i="3"/>
  <c r="G282" i="3" s="1"/>
  <c r="F121" i="3"/>
  <c r="G121" i="3" s="1"/>
  <c r="F299" i="3"/>
  <c r="G299" i="3" s="1"/>
  <c r="F214" i="3"/>
  <c r="G214" i="3" s="1"/>
  <c r="F207" i="3"/>
  <c r="G207" i="3" s="1"/>
  <c r="F204" i="3"/>
  <c r="G204" i="3" s="1"/>
  <c r="F127" i="3"/>
  <c r="G127" i="3" s="1"/>
  <c r="F262" i="3"/>
  <c r="G262" i="3" s="1"/>
  <c r="F16" i="3"/>
  <c r="G16" i="3" s="1"/>
  <c r="F172" i="3"/>
  <c r="G172" i="3" s="1"/>
  <c r="F11" i="3"/>
  <c r="G11" i="3" s="1"/>
  <c r="F130" i="3"/>
  <c r="G130" i="3" s="1"/>
  <c r="F156" i="3"/>
  <c r="G156" i="3" s="1"/>
  <c r="F228" i="3"/>
  <c r="G228" i="3" s="1"/>
  <c r="F286" i="3"/>
  <c r="G286" i="3" s="1"/>
  <c r="F120" i="3"/>
  <c r="G120" i="3" s="1"/>
  <c r="F90" i="3"/>
  <c r="G90" i="3" s="1"/>
  <c r="F131" i="3"/>
  <c r="G131" i="3" s="1"/>
  <c r="F213" i="3"/>
  <c r="G213" i="3" s="1"/>
  <c r="F298" i="3"/>
  <c r="G298" i="3" s="1"/>
  <c r="F167" i="3"/>
  <c r="G167" i="3" s="1"/>
  <c r="F154" i="3"/>
  <c r="G154" i="3" s="1"/>
  <c r="F39" i="3"/>
  <c r="G39" i="3" s="1"/>
  <c r="F232" i="3"/>
  <c r="G232" i="3" s="1"/>
  <c r="F162" i="3"/>
  <c r="G162" i="3" s="1"/>
  <c r="F4" i="3"/>
  <c r="G4" i="3" s="1"/>
  <c r="F202" i="3"/>
  <c r="G202" i="3" s="1"/>
  <c r="F268" i="3"/>
  <c r="G268" i="3" s="1"/>
  <c r="F208" i="3"/>
  <c r="G208" i="3" s="1"/>
  <c r="F139" i="3"/>
  <c r="G139" i="3" s="1"/>
  <c r="F295" i="3"/>
  <c r="G295" i="3" s="1"/>
  <c r="F338" i="3"/>
  <c r="G338" i="3" s="1"/>
</calcChain>
</file>

<file path=xl/sharedStrings.xml><?xml version="1.0" encoding="utf-8"?>
<sst xmlns="http://schemas.openxmlformats.org/spreadsheetml/2006/main" count="12598" uniqueCount="2117">
  <si>
    <t>ID</t>
  </si>
  <si>
    <t>FUENTE</t>
  </si>
  <si>
    <t>SECOP II</t>
  </si>
  <si>
    <t>NOMBRE CONTRATISTA</t>
  </si>
  <si>
    <t>FECHA SUSCRIPCION
(aaaa/mm/dd)</t>
  </si>
  <si>
    <t>OBJETO DEL CONTRATO</t>
  </si>
  <si>
    <t>MODALIDAD DE SELECCIÓN</t>
  </si>
  <si>
    <t>TIPO DE CONTRATO</t>
  </si>
  <si>
    <t>DESCRIBA OTRA CLASE DE CONTRATO</t>
  </si>
  <si>
    <t>VALOR TOTAL DEL CONTRATO (SECOPII)</t>
  </si>
  <si>
    <r>
      <rPr>
        <b/>
        <sz val="9"/>
        <color rgb="FF548135"/>
        <rFont val="Verdana"/>
        <family val="2"/>
      </rPr>
      <t>CONTRATISTA :</t>
    </r>
    <r>
      <rPr>
        <b/>
        <sz val="9"/>
        <color rgb="FF2F5496"/>
        <rFont val="Verdana"/>
        <family val="2"/>
      </rPr>
      <t xml:space="preserve"> NATURALEZA</t>
    </r>
  </si>
  <si>
    <r>
      <rPr>
        <b/>
        <sz val="9"/>
        <color rgb="FF548135"/>
        <rFont val="Verdana"/>
        <family val="2"/>
      </rPr>
      <t>CONTRATISTA:</t>
    </r>
    <r>
      <rPr>
        <b/>
        <sz val="9"/>
        <color rgb="FF2F5496"/>
        <rFont val="Verdana"/>
        <family val="2"/>
      </rPr>
      <t xml:space="preserve">
</t>
    </r>
    <r>
      <rPr>
        <b/>
        <sz val="9"/>
        <color rgb="FF2F5496"/>
        <rFont val="Verdana"/>
        <family val="2"/>
      </rPr>
      <t>TIPO IDENTIFICACIÓN</t>
    </r>
  </si>
  <si>
    <r>
      <rPr>
        <b/>
        <sz val="9"/>
        <color rgb="FF548135"/>
        <rFont val="Verdana"/>
        <family val="2"/>
      </rPr>
      <t>CONTRATISTA:</t>
    </r>
    <r>
      <rPr>
        <b/>
        <sz val="9"/>
        <color rgb="FF548135"/>
        <rFont val="Verdana"/>
        <family val="2"/>
      </rPr>
      <t xml:space="preserve"> NÚMERO DE IDENTIFICACIÓN</t>
    </r>
  </si>
  <si>
    <r>
      <rPr>
        <b/>
        <sz val="9"/>
        <color rgb="FF548135"/>
        <rFont val="Verdana"/>
        <family val="2"/>
      </rPr>
      <t>CONTRATISTA :</t>
    </r>
    <r>
      <rPr>
        <b/>
        <sz val="9"/>
        <color rgb="FF2F5496"/>
        <rFont val="Verdana"/>
        <family val="2"/>
      </rPr>
      <t xml:space="preserve"> NÚMERO DEL NIT</t>
    </r>
  </si>
  <si>
    <t>DEPENDENCIA/AREA PROTEGIDA</t>
  </si>
  <si>
    <t>PLAZO DEL CONTRATO (DÍAS)</t>
  </si>
  <si>
    <t>FECHA INICIO CONTRATO
(aaaa/mm/dd)</t>
  </si>
  <si>
    <t xml:space="preserve">FECHA TERMINACIÓN CONTRATO
(aaaa/mm/dd) </t>
  </si>
  <si>
    <t>FECHA LIQUIDACIÓN CONTRATO
(aaaa/mm/dd)</t>
  </si>
  <si>
    <t>ESTADO</t>
  </si>
  <si>
    <t>LINK SECOP DEL CONTRATO</t>
  </si>
  <si>
    <t>AÑO</t>
  </si>
  <si>
    <t>001</t>
  </si>
  <si>
    <t>NACION</t>
  </si>
  <si>
    <t>INSTITUCIÓN DE EDUCACIÓN SUPERIOR COLEGIO INTEGRADO NACIONAL ORIENTE DE CALDAS -IES-CINOC</t>
  </si>
  <si>
    <t>Aunar esfuerzos para adelantar acciones conjuntas en temas de interés recíproco para cada una de las partes, en las áreas de investigación, extensión, asistencia técnica, administrativa y académica así como en las demás posibles formas de acción Interinstitucional a que haya lugar.</t>
  </si>
  <si>
    <t>NIT</t>
  </si>
  <si>
    <t>DTAO</t>
  </si>
  <si>
    <t>VIGENTE</t>
  </si>
  <si>
    <t>https://community.secop.gov.co/Public/Tendering/OpportunityDetail/Index?noticeUID=CO1.NTC.4661288&amp;isFromPublicArea=True&amp;isModal=False</t>
  </si>
  <si>
    <t>FONAM</t>
  </si>
  <si>
    <t>SERVICIOS POSTALES NACIONALES  S.A.S</t>
  </si>
  <si>
    <t>CONTRATO DE PRESTACIÓN DE SERVICIOS POSTALES PARA LA DIRECCIÓN TERRITORIAL ANDES OCCIDENTALES DE PARQUES NACIONALES NATURALES DE COLOMBIA Y SUS ÁREAS PROTEGIDAS ADSCRITAS PARA LA RECOLECCIÓN, CLASIFICACIÓN, TRANSPORTE Y ENTREGA DE CORRESPONDENCIA, CARGA</t>
  </si>
  <si>
    <t>https://community.secop.gov.co/Public/Tendering/OpportunityDetail/Index?noticeUID=CO1.NTC.4377040&amp;isFromPublicArea=True&amp;isModal=False</t>
  </si>
  <si>
    <t>RESGUARDO INDIGENA PAEZ DE GAITANIA</t>
  </si>
  <si>
    <t>AUNAR ESFUERZOS TÉCNICOS, ADMINISTRATIVOS Y FINANCIEROS ENTRE LA DIRECCIÓN TERRITORIAL DE ANDES OCCIDENTALES Y EL RESGUARDO INDIGENA PAEZ DE GAITANIA (NASAWE ́SX) PARA CONTINUAR CON LA IMPLEMENTACIÓN DEL PLAN ESTRATÉGICO DEL RÉGIMEN ESPECIAL DE MANEJO-REM ACORDADO EN EL PARQUE NACIONAL NATURAL NEVADO DEL HUILA CON LA COMUNIDAD NASA DEL RESGUARDO INDÍGENA PÁEZ DE GAITANIA (NASAWE’SX), QUE PERMITA LA PERVIVENCIA CULTURAL DE ESTA COMUNIDAD INDÍGENA, EL MANEJO EFECTIVO DEL ÁREA PROTEGIDA, ASÍ COMO FORTALECER LA GOBERNANZA AMBIENTAL</t>
  </si>
  <si>
    <t>https://community.secop.gov.co/Public/Tendering/OpportunityDetail/Index?noticeUID=CO1.NTC.4666463&amp;isFromPublicArea=True&amp;isModal=False</t>
  </si>
  <si>
    <t>002</t>
  </si>
  <si>
    <t>(NASAWE ́SX) DEL MUNICIPIO DE PLANADAS-TOLIMA.</t>
  </si>
  <si>
    <t>AUNAR ESFUERZOS TÉCNICOS, ADMINISTRATIVOS Y FINANCIEROS QUE PERMITAN FORTALECER ACCIONES DE CONSERVACIÓN Y GOBERNANZA AMBIENTAL EN EL NOROCCIDENTE DEL DEPARTAMENTO DE ANTIOQUIA, ÁREA DE INFLUENCIA DEL PARQUE NACIONAL NATURAL LAS ORQUÍDEAS Y LA ALIANZA NOA, DESDE LOS DIÁLOGOS INTERINSTITUCIONALES E INTERCULTURALES CON COMUNIDADES INDÍGENAS, NEGRAS Y CAMPESINAS</t>
  </si>
  <si>
    <t>https://community.secop.gov.co/Public/Tendering/OpportunityDetail/Index?noticeUID=CO1.NTC.4666452&amp;isFromPublicArea=True&amp;isModal=False</t>
  </si>
  <si>
    <t>003</t>
  </si>
  <si>
    <t>FUNDACIÓN SAMARIA DE DESARROLLO SOCIAL AGROAMBIENTAL Y DE FOMENTO A LA ECONOMÍA CAMPESINA</t>
  </si>
  <si>
    <t>AUNAR ESFUERZOS TÉCNICOS, ADMINISTRATIVOS Y FINANCIEROS TENDIENTES A MEJORAR LA CONSERVACIÓN DE LA BIODIVERSIDAD Y EL FOMENTO DE LA SOSTENIBILIDAD DE LAS ÁREAS PROTEGIDAS EN EL MARCO DE LAS ACTIVIDADES PROPUESTAS EN EL PLAN DE ACCIÓN DE LA RED ARTICULADORA DE RESERVAS NATURALES DE LA SOCIEDAD CIVIL, PARA LA CONSERVACIÓN, PROTECCIÓN Y USO ADECUADO DE LOS RECURSOS NATURALES DEL PNN NEVADO DEL HUILA</t>
  </si>
  <si>
    <t>https://community.secop.gov.co/Public/Tendering/OpportunityDetail/Index?noticeUID=CO1.NTC.4809262&amp;isFromPublicArea=True&amp;isModal=False</t>
  </si>
  <si>
    <t>PROFESIONAL/APOYO A LA GESTIÓN</t>
  </si>
  <si>
    <t>CODIGO UNSPSC</t>
  </si>
  <si>
    <t>HONORARIOS</t>
  </si>
  <si>
    <t>BD</t>
  </si>
  <si>
    <t>80161500 Cód. 80161500 - Servicios de apoyo a la gestión</t>
  </si>
  <si>
    <t>JOSÉ LUIS BULA MADERA</t>
  </si>
  <si>
    <r>
      <t>PRESTAR SERVICIOS PROFESIONALES BRINDANDO ACOMPAÑAMIENTO JURÍDICO A LA DIRECCIÓN TERRITORIAL ANDES OCCIDENTALES CON ÉNFASIS EN LOS PROCESOS RELACIONADOS CON EL USO, REGULACIÓN Y APROVECHAMIENTO DE LOS RECURSOS NATURALES</t>
    </r>
    <r>
      <rPr>
        <sz val="10"/>
        <color indexed="8"/>
        <rFont val="Arial Narrow"/>
        <family val="2"/>
      </rPr>
      <t>.</t>
    </r>
  </si>
  <si>
    <t>2 CONTRATACIÓN DIRECTA</t>
  </si>
  <si>
    <t>CPS</t>
  </si>
  <si>
    <t>1 PERSONA NATURAL</t>
  </si>
  <si>
    <t>CC</t>
  </si>
  <si>
    <t>TERMINADO</t>
  </si>
  <si>
    <t>https://community.secop.gov.co/Public/Tendering/OpportunityDetail/Index?noticeUID=CO1.NTC.3888031&amp;isFromPublicArea=True&amp;isModal=False</t>
  </si>
  <si>
    <t>GESTION CONTRACTUAL</t>
  </si>
  <si>
    <t>FARLEY DE JESUS GUZMAN SANTA</t>
  </si>
  <si>
    <t>PRESTAR SERVICIOS PROFESIONALES EN LA DIRECCIÓN TERRITORIAL ANDES OCCIDENTALES EN EL FORTALECIMIENTO DE LA INFRAESTRUCTURA TECNOLÓGICA, ADMINISTRACIÓN Y MANEJO DE LOS SISTEMAS DE INFORMACIÓN Y BASES DE
DATOS.</t>
  </si>
  <si>
    <t>https://community.secop.gov.co/Public/Tendering/OpportunityDetail/Index?noticeUID=CO1.NTC.3888216&amp;isFromPublicArea=True&amp;isModal=False</t>
  </si>
  <si>
    <t>CAROLINA RIVERA BUILES</t>
  </si>
  <si>
    <t>PRESTAR SERVICIOS PROFESIONALES A LA DIRECCIÓN TERRITORIAL ANDES EN LA OCCIDENTALES FORMULACIÓN, SEGUIMIENTO, EVALUACIÓN Y REPORTES DE PLANES INSTITUCIONALES Y PROYECTOS DE INVERSIÓN, EN EL MARCO DEL MODELO INTEGRADO DE PLANEACIÓN Y GESTIÓN.</t>
  </si>
  <si>
    <t>https://community.secop.gov.co/Public/Tendering/OpportunityDetail/Index?noticeUID=CO1.NTC.3888708&amp;isFromPublicArea=True&amp;isModal=False</t>
  </si>
  <si>
    <t>004</t>
  </si>
  <si>
    <t>MARÍA CAMILA TAUTIVA CASTAÑO</t>
  </si>
  <si>
    <t>PRESTAR SERVICIOS PROFESIONALES EN LA DIRECCIÓN TERRITORIAL ANDES OCCIDENTALES PARA LA PLANIFICACIÓN E INICIO DE IMPLEMENTACIÓN DE ACTIVIDADES EN LAS ÁREAS CON VOCACIÓN ECOTURÍSTICA Y LA INTERPRETACIÓN DEL PATRIMONIO.</t>
  </si>
  <si>
    <t>https://community.secop.gov.co/Public/Tendering/OpportunityDetail/Index?noticeUID=CO1.NTC.3889415&amp;isFromPublicArea=True&amp;isModal=False</t>
  </si>
  <si>
    <t>005</t>
  </si>
  <si>
    <t>JAIR DANIEL AMAYA GÓMEZ</t>
  </si>
  <si>
    <t>PRESTAR SERVICIOS TÉCNICOS Y DE APOYO PARA LA EJECUCIÓN DEL PLAN DE MANEJO DEL SANTUARIO DE FLORA ISLA DE LA COROTA EN LOS PROCESOS ADMINISTRATIVOS Y CONTRACTUALES QUE SE DERIVEN DE LA GESTIÓN DEL ÁREA PROTEGIDA FUNDAMENTALES PARA EL FORTALECIMIENTO DE LA CAPACIDAD INSTITUCIONAL.</t>
  </si>
  <si>
    <t>SFF ISLA DE LA COROTA</t>
  </si>
  <si>
    <t>https://community.secop.gov.co/Public/Tendering/OpportunityDetail/Index?noticeUID=CO1.NTC.3977824&amp;isFromPublicArea=True&amp;isModal=False</t>
  </si>
  <si>
    <t>006</t>
  </si>
  <si>
    <t>OWER EDUARDO JURADO ARCINIEGAS</t>
  </si>
  <si>
    <t>PRESTACIÓN DE SERVICIOS PROFESIONALES PARA IMPLEMENTAR ALTERNATIVAS DE PRODUCCIÓN SOSTENIBLE EN LA ZONA DE INFLUENCIA Y APOYAR LAS LÍNEAS ESTRATÉGICAS PRIORIZADAS DEL PLAN DE MANEJO DEL SANTUARIO DE FLORA ISLA DE LA COROTA</t>
  </si>
  <si>
    <t>https://community.secop.gov.co/Public/Tendering/OpportunityDetail/Index?noticeUID=CO1.NTC.3978602&amp;isFromPublicArea=True&amp;isModal=False</t>
  </si>
  <si>
    <t>007</t>
  </si>
  <si>
    <t>LILI YASMIN FERNÁNDEZ HORMIGA</t>
  </si>
  <si>
    <t xml:space="preserve">PRESTACIÓN DE SERVICIOS PROFESIONALES PARA LA IMPLEMENTACIÓN Y ACTUALIZACIÓN DEL PLAN DE ORDENAMIENTO ECOTURÍSTICO POE Y RELACIONAMIENTO CON ACTORES PARA EL SF ISLA DE LA COROTA </t>
  </si>
  <si>
    <t>https://community.secop.gov.co/Public/Tendering/OpportunityDetail/Index?noticeUID=CO1.NTC.3978693&amp;isFromPublicArea=True&amp;isModal=False</t>
  </si>
  <si>
    <t>008</t>
  </si>
  <si>
    <t>MARÍA TERESA HERNÁNDEZ IBARRA</t>
  </si>
  <si>
    <t xml:space="preserve">PRESTAR SERVICIOS TÉCNICOS Y DE APOYO PARA LA EJECUCIÓN DEL PLAN DE MANEJO DEL PNN LAS HERMOSAS GLORIA VALENCIA DE CASTAÑO EN LOS PROCESOS ADMINISTRATIVOS Y CONTRACTUALES QUE SE DERIVEN DE LA GESTIÓN DEL ÁREA PROTEGIDA FUNDAMENTALES PARA EL FORTALECIMIENTO DE LA CAPACIDAD INSTITUCIONAL. </t>
  </si>
  <si>
    <t xml:space="preserve">PNN LAS HERMOSAS GLORIA VALENCIA DE CASTAÑO </t>
  </si>
  <si>
    <t>https://community.secop.gov.co/Public/Tendering/OpportunityDetail/Index?noticeUID=CO1.NTC.3979409&amp;isFromPublicArea=True&amp;isModal=False</t>
  </si>
  <si>
    <t>009</t>
  </si>
  <si>
    <t>ROLANDO MILEN GUERRERO PISTALA</t>
  </si>
  <si>
    <t>PRESTAR SERVICIOS PARA LA GESTIÓN EN LA IMPLEMENTACIÓN DEL PROTOCOLO DE PREVENCIÓN, MANEJO Y CONTROL DE LA ESPECIE INVASORA CROCOSMIA X CROSCOSMIFLORA, Y EL APOYO A LA GESTIÓN DE LAS LÍNEAS ESTRATÉGICAS DEL PLAN DE MANEJO DEL SF ISLA DE LA COROTA</t>
  </si>
  <si>
    <t>https://community.secop.gov.co/Public/Tendering/OpportunityDetail/Index?noticeUID=CO1.NTC.3982538&amp;isFromPublicArea=True&amp;isModal=False</t>
  </si>
  <si>
    <t>010</t>
  </si>
  <si>
    <t>CAROLINA ARENAS AGUDELO</t>
  </si>
  <si>
    <t>PRESTAR SERVICIOS TÉCNICOS Y DE APOYO PARA LA EJECUCIÓN DEL PLAN DE MANEJO DEL PNN LOS NEVADOS EN LOS PROCESOS ADMINISTRATIVOS Y CONTRACTUALES QUE SE DERIVEN DE LA GESTIÓN DEL ÁREA PROTEGIDA FUNDAMENTALES PARA EL FORTALECIMIENTO DE LA CAPACIDAD INSTITUCIONAL</t>
  </si>
  <si>
    <t>PNN LOS NEVADOS</t>
  </si>
  <si>
    <t>https://community.secop.gov.co/Public/Tendering/OpportunityDetail/Index?noticeUID=CO1.NTC.3995412&amp;isFromPublicArea=True&amp;isModal=False</t>
  </si>
  <si>
    <t>011</t>
  </si>
  <si>
    <t>RUBEN DARIO JOJOA CERON</t>
  </si>
  <si>
    <t>PRESTAR SERVICIOS PARA LA GESTIÓN EN LA IMPLEMENTACIÓN DEL PROTOCOLO DE PREVENCIÓN, VIGILANCIA Y CONTROL Y APOYO A LAS LÍNEAS ESTRATÉGICAS PRIORIZADAS EN EL PLAN DE MANEJO DEL SANTUARIO DE FLORA ISLA LA COROTA</t>
  </si>
  <si>
    <t>CEDIDO</t>
  </si>
  <si>
    <t>https://community.secop.gov.co/Public/Tendering/OpportunityDetail/Index?noticeUID=CO1.NTC.3991738&amp;isFromPublicArea=True&amp;isModal=False</t>
  </si>
  <si>
    <t>011 C</t>
  </si>
  <si>
    <t>CLEBER ELVER BETANCOURT ORTEGA</t>
  </si>
  <si>
    <t>012</t>
  </si>
  <si>
    <t>JUDITH ECHEVERRY ORTEGA</t>
  </si>
  <si>
    <t xml:space="preserve">PRESTAR SERVICIOS TÉCNICOS PARA LA EJECUCIÓN DEL PLAN DE MANEJO DEL PNN CUEVA DE LOS GUACHAROS EN LOS PROCESOS ADMINISTRATIVOS Y CONTRACTUALES QUE SE DERIVEN DE LA GESTIÓN DEL ÁREA PROTEGIDA FUNDAMENTALES PARA EL FORTALECIMIENTO DE LA CAPACIDAD INSTITUCIONAL </t>
  </si>
  <si>
    <t>PNN CUEVA DE LOS GUÀCHAROS</t>
  </si>
  <si>
    <t>https://community.secop.gov.co/Public/Tendering/OpportunityDetail/Index?noticeUID=CO1.NTC.3991265&amp;isFromPublicArea=True&amp;isModal=False</t>
  </si>
  <si>
    <t>013</t>
  </si>
  <si>
    <t>LAURA XIMENA TRIANA QUINTERO</t>
  </si>
  <si>
    <t>PRESTAR SERVICIOS TÉCNICOS Y DE APOYO PARA LA EJECUCIÓN DEL PLAN DE MANEJO DEL PNN NEVADO DEL HUILA EN LOS PROCESOS ADMINISTRATIVOS Y CONTRACTUALES QUE SE DERIVEN DE LA GESTIÓN DEL ÁREA PROTEGIDA, FUNDAMENTALES PARA EL FORTALECIMIENTO DE LA CAPACIDAD INSTITUCIONAL.</t>
  </si>
  <si>
    <t>PNN NEVADO DEL HUILA</t>
  </si>
  <si>
    <t>https://community.secop.gov.co/Public/Tendering/OpportunityDetail/Index?noticeUID=CO1.NTC.3991753&amp;isFromPublicArea=True&amp;isModal=False</t>
  </si>
  <si>
    <t>014</t>
  </si>
  <si>
    <t>SILVIA ELENA ESCUDERO MONTOYA</t>
  </si>
  <si>
    <t>PRESTAR SERVICIOS TÉCNICOS Y DE APOYO PARA LA EJECUCIÓN DEL PLAN DE MANEJO DEL PNN LAS ORQUÍDEAS EN LOS PROCESOS ADMINISTRATIVOS Y CONTRACTUALES QUE SE DERIVEN DE LA GESTIÓN DEL ÁREA PROTEGIDA FUNDAMENTALES PARA EL FORTALECIMIENTO DE LA CAPACIDAD INSTITUCIONAL</t>
  </si>
  <si>
    <t>PNN LAS ORQUIDEAS</t>
  </si>
  <si>
    <t>https://community.secop.gov.co/Public/Tendering/OpportunityDetail/Index?noticeUID=CO1.NTC.3992478&amp;isFromPublicArea=True&amp;isModal=False</t>
  </si>
  <si>
    <t>015</t>
  </si>
  <si>
    <t>TATIANA ÁLZATE MUÑOZ</t>
  </si>
  <si>
    <t>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t>
  </si>
  <si>
    <t>https://community.secop.gov.co/Public/Tendering/OpportunityDetail/Index?noticeUID=CO1.NTC.3992170&amp;isFromPublicArea=True&amp;isModal=False</t>
  </si>
  <si>
    <t>016</t>
  </si>
  <si>
    <t>MARIA CAMILA SOLANO CLAROS</t>
  </si>
  <si>
    <t>PRESTACIÓN DE SERVICIOS TÉCNICOS PARA EL SEGUIMIENTO DE PLAN DE NECESIDADES Y MATRICES PRIORIZADAS DE GESTIÓN INSTITUCIONAL DE LA DIRECCIÓN TERRITORIAL Y SUS ÁREAS ADSCRITAS</t>
  </si>
  <si>
    <t>https://community.secop.gov.co/Public/Tendering/OpportunityDetail/Index?noticeUID=CO1.NTC.3992584&amp;isFromPublicArea=True&amp;isModal=False</t>
  </si>
  <si>
    <t>017</t>
  </si>
  <si>
    <t>HEIDY CIFUENTES CARVAJAL</t>
  </si>
  <si>
    <t>PRESTAR SERVICIOS TÉCNICOS Y DE APOYO PARA LA EJECUCIÓN DEL PLAN DE MANEJO DEL SFF GALERAS EN LOS PROCESOS ADMINISTRATIVOS Y CONTRACTUALES QUE SE DERIVEN DE LA GESTIÓN DEL ÁREA PROTEGIDA FUNDAMENTALES PARA EL FORTALECIMIENTO DE LA CAPACIDAD INSTITUCIONAL.</t>
  </si>
  <si>
    <t>SFF GALERAS</t>
  </si>
  <si>
    <t>https://community.secop.gov.co/Public/Tendering/OpportunityDetail/Index?noticeUID=CO1.NTC.3997459&amp;isFromPublicArea=True&amp;isModal=False</t>
  </si>
  <si>
    <t>018</t>
  </si>
  <si>
    <t>ANGELICA RAQUEL CUENCA SALAZAR</t>
  </si>
  <si>
    <t>PRESTAR SERVICIOS TÉCNICOS Y DE APOYO PARA LA EJECUCIÓN DEL PLAN DE MANEJO DEL PNN TATAMÁ EN LOS PROCESOS ADMINISTRATIVOS Y CONTRACTUALES QUE SE DERIVEN DE LA GESTIÓN DEL ÁREA PROTEGIDA FUNDAMENTALES PARA EL FORTALECIMIENTO DE LA CAPACIDAD INSTITUCIONAL</t>
  </si>
  <si>
    <t>PNN TATAMÁ</t>
  </si>
  <si>
    <t>https://community.secop.gov.co/Public/Tendering/OpportunityDetail/Index?noticeUID=CO1.NTC.3997940&amp;isFromPublicArea=True&amp;isModal=False</t>
  </si>
  <si>
    <t>019</t>
  </si>
  <si>
    <t>MEILY VANESSA MARTINEZ MONTOYA</t>
  </si>
  <si>
    <t>https://community.secop.gov.co/Public/Tendering/OpportunityDetail/Index?noticeUID=CO1.NTC.3998227&amp;isFromPublicArea=True&amp;isModal=False</t>
  </si>
  <si>
    <t>020</t>
  </si>
  <si>
    <t>FELIPE ALBERTO BEDOYA ZULUAGA</t>
  </si>
  <si>
    <t>PRESTAR SERVICIOS PROFESIONALES A LA DIRECCIÓN TERRITORIAL ANDES OCCIDENTALES EN LA PLANIFICACIÓN E INICIO DE LA IMPLEMENTACIÓN DE ACTIVIDADES DE RESTAURACIÓN ECOLÓGICA PARTICIPATIVA Y SISTEMAS SOSTENIBLES PARA LA CONSERVACIÓN</t>
  </si>
  <si>
    <t>https://community.secop.gov.co/Public/Tendering/OpportunityDetail/Index?noticeUID=CO1.NTC.3999400&amp;isFromPublicArea=True&amp;isModal=False</t>
  </si>
  <si>
    <t>021</t>
  </si>
  <si>
    <t>LEYDER ORLANDO CHÁVEZ MEZA</t>
  </si>
  <si>
    <t>PRESTACIÓN DE SERVICIOS ASISTENCIALES EN LA IMPLEMENTACIÓN DEL PROTOCOLO PREVENCIÓN VIGILANCIA Y CONTROL CON ÉNFASIS EN EL SECTOR DE URCUNINA DEL SFF GALERAS.</t>
  </si>
  <si>
    <t>https://community.secop.gov.co/Public/Tendering/ContractNoticePhases/View?PPI=CO1.PPI.23227817&amp;isFromPublicArea=True&amp;isModal=False</t>
  </si>
  <si>
    <t>022</t>
  </si>
  <si>
    <t>OLMER HENRY TUTISTAR</t>
  </si>
  <si>
    <t>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t>
  </si>
  <si>
    <t>https://community.secop.gov.co/Public/Tendering/OpportunityDetail/Index?noticeUID=CO1.NTC.4001543&amp;isFromPublicArea=True&amp;isModal=False</t>
  </si>
  <si>
    <t>023</t>
  </si>
  <si>
    <t>LUIS CARLOS VILLANUEVA CEBALLOS</t>
  </si>
  <si>
    <t>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t>
  </si>
  <si>
    <t>LIQUIDADO</t>
  </si>
  <si>
    <t>https://community.secop.gov.co/Public/Tendering/OpportunityDetail/Index?noticeUID=CO1.NTC.4001163&amp;isFromPublicArea=True&amp;isModal=False</t>
  </si>
  <si>
    <t>024</t>
  </si>
  <si>
    <t>CRISTIAN DAVID LOPEZ GUTIERREZ</t>
  </si>
  <si>
    <t>PRESTACIÓN DE SERVICIOS DE APOYO A LA GESTIÓN PARA LA IMPLEMENTACIÓN DEL PLAN DE MANEJO CON ÉNFASIS EN EL PROTOCOLO DE PREVENCIÓN, VIGILANCIA Y CONTROL, EN CUMPLIMIENTO DE LA SENTENCIA QUE DECLARÓ AL PNN LOS NEVADOS SUJETO DE DERECHOS.</t>
  </si>
  <si>
    <t>https://community.secop.gov.co/Public/Tendering/OpportunityDetail/Index?noticeUID=CO1.NTC.4002003&amp;isFromPublicArea=True&amp;isModal=False</t>
  </si>
  <si>
    <t>025</t>
  </si>
  <si>
    <t>JHONATAN HARVART LATORRE RODRIGUEZ</t>
  </si>
  <si>
    <t>PRESTACIÓN DE SERVICIOS DE APOYO A LA GESTIÓN PARA LA IMPLEMENTACIÓN DEL PLAN DE MANEJO DEL PNN LOS NEVADOS, CON ÉNFASIS EN EL PROGRAMA DE RESTAURACIÓN ECOLÓGICA, PREVENCIÓN, VIGILANCIA Y CONTROL, EN CUMPLIMIENTO DE LA SENTENCIA QUE LO DECLARÓ COMO SUJETO DE DERECHOS.</t>
  </si>
  <si>
    <t>https://community.secop.gov.co/Public/Tendering/OpportunityDetail/Index?noticeUID=CO1.NTC.4002610&amp;isFromPublicArea=True&amp;isModal=False</t>
  </si>
  <si>
    <t>026</t>
  </si>
  <si>
    <t>FREDY AYENDY VEGA CARO</t>
  </si>
  <si>
    <t>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t>
  </si>
  <si>
    <t>https://community.secop.gov.co/Public/Tendering/OpportunityDetail/Index?noticeUID=CO1.NTC.4003400&amp;isFromPublicArea=True&amp;isModal=False</t>
  </si>
  <si>
    <t>027</t>
  </si>
  <si>
    <t>YEIMY FABIOLA RINCON TORRES</t>
  </si>
  <si>
    <t xml:space="preserve"> PRESTACIÓN DE SERVICIOS TÉCNICOS PARA LA IMPLEMENTACIÓN DEL PLAN DE MANEJO DEL PNN LOS NEVADOS, CON ÉNFASIS EN EL PLAN DE ORDENAMIENTO ECOTURÍSTICO Y EN CUMPLIMIENTO DE LA SENTENCIA QUE DECLARÓ AL PNN LOS NEVADOS SUJETO DE DERECHOS.</t>
  </si>
  <si>
    <t>https://community.secop.gov.co/Public/Tendering/OpportunityDetail/Index?noticeUID=CO1.NTC.4008398&amp;isFromPublicArea=True&amp;isModal=False</t>
  </si>
  <si>
    <t>028</t>
  </si>
  <si>
    <t>NAZLY VIVIANA PARRA MANCO</t>
  </si>
  <si>
    <t>PRESTAR SERVICIOS TÉCNICOS Y DE APOYO AL DESARROLLO DE LOS PROCESOS DE PAGOS Y DE SELECCIÓN EN LAS ETAPAS PRECONTRACTUAL, CONTRACTUAL Y POST CONTRACTUAL ENMARCADAS EN EL FORTALECIMIENTO A LA CAPACIDAD INSTITUCIONAL</t>
  </si>
  <si>
    <t>https://community.secop.gov.co/Public/Tendering/OpportunityDetail/Index?noticeUID=CO1.NTC.4010881&amp;isFromPublicArea=True&amp;isModal=False</t>
  </si>
  <si>
    <t>029</t>
  </si>
  <si>
    <t>DIEGO BERNARDO ESCOVAR PARRA</t>
  </si>
  <si>
    <t>https://community.secop.gov.co/Public/Tendering/OpportunityDetail/Index?noticeUID=CO1.NTC.4012338&amp;isFromPublicArea=True&amp;isModal=False</t>
  </si>
  <si>
    <t>029 C</t>
  </si>
  <si>
    <t>DANNY FRANCISCO GUTIERREZ RIVILLAS</t>
  </si>
  <si>
    <t>030</t>
  </si>
  <si>
    <t>LISSETH VIVIANA MUÑOZ MUÑOZ</t>
  </si>
  <si>
    <t>PRESTAR SERVICIOS TÉCNICOS Y DE APOYO PARA LA EJECUCIÓN DEL PLAN DE MANEJO DEL PNN COMPLEJO VOLCÁNICO DOÑA JUANA CASCABEL EN LOS PROCESOS ADMINISTRATIVOS Y CONTRACTUALES QUE SE DERIVEN DE LA GESTIÓN DEL ÁREA PROTEGIDA FUNDAMENTALES PARA EL FORTALECIMIENTO DE LA CAPACIDAD INSTITUCIONAL</t>
  </si>
  <si>
    <t>PNN CVDJC</t>
  </si>
  <si>
    <t>https://community.secop.gov.co/Public/Tendering/OpportunityDetail/Index?noticeUID=CO1.NTC.4012681&amp;isFromPublicArea=True&amp;isModal=False</t>
  </si>
  <si>
    <t>031</t>
  </si>
  <si>
    <t>ANGELA MARIA MARTINEZ CABRERA</t>
  </si>
  <si>
    <t xml:space="preserve">PRESTAR SERVICIOS TÉCNICOS Y DE APOYO PARA LA EJECUCIÓN DEL PLAN DE MANEJO DEL PNN PURACÉ EN LOS PROCESOS ADMINISTRATIVOS Y CONTRACTUALES QUE SE DERIVEN DE LA GESTIÓN DEL ÁREA PROTEGIDA FUNDAMENTALES PARA EL FORTALECIMIENTO DE LA CAPACIDAD INSTITUCIONAL. </t>
  </si>
  <si>
    <t>PNN PURACÉ</t>
  </si>
  <si>
    <t>https://community.secop.gov.co/Public/Tendering/OpportunityDetail/Index?noticeUID=CO1.NTC.4020676&amp;isFromPublicArea=True&amp;isModal=False</t>
  </si>
  <si>
    <t>032</t>
  </si>
  <si>
    <t>ROBINSON ARMANDO CRUZ APACHE</t>
  </si>
  <si>
    <t>PRESTACIÓN DE SERVICIOS TÉCNICOS Y DE APOYO A LA GESTIÓN DEL PNN NEVADO DEL HUILA, PARA EL DESARROLLO DE ACTIVIDADES EJECUTADAS EN CAMPO COMO: GEORREFERENCIACIÓN, SIEMBRAS, MANTENIMIENTO, SEGUIMIENTO DE INDIVIDUOS, TRABAJO DE INCLUSIÓN CON COMUNIDADES CAMPESINAS E INDÍGENAS; QUE FORMAN PARTE DEL ÁREA PROTEGIDA DENTRO DE LAS ACCIONES DE RESTAURACIÓN ECOLÓGICA EN LAS ZONAS DE HUILA Y TOLIMA, DENTRO DEL PLAN NACIONAL DE RESTAURACIÓN ECOLÓGICA 2023</t>
  </si>
  <si>
    <t>https://community.secop.gov.co/Public/Tendering/OpportunityDetail/Index?noticeUID=CO1.NTC.4021721&amp;isFromPublicArea=True&amp;isModal=False</t>
  </si>
  <si>
    <t>033</t>
  </si>
  <si>
    <t>SILVIA ESPERANZA MANJARRES ANGEL</t>
  </si>
  <si>
    <t>PRESTACIÓN DE SERVICIOS COMO OPERARIO Y DE APOYO A LA GESTIÓN DEL PNN NEVADO DEL HUILA, PARA EL DESARROLLO DE ACTIVIDADES EJECUTADAS EN CAMPO COMO: LABORES DE MANTENIMIENTO Y SOSTENIMIENTO DE VIVEROS EN FUNCIONAMIENTO, SALIDAS A CAMPO EN BUSCA DE RESCATE DE MATERIAL VEGETAL, APOYO EN MANEJO DE PROPAGACIÓN DE SEMILLAS NATIVAS, APOYO EN SEGUIMIENTO DE INDIVIDUOS EN MANTENIMIENTO, ACTIVIDADES RELACIONADAS CON LAS ACCIONES DE RESTAURACIÓN, DENTRO DEL PLAN NACIONAL DE RESTAURACIÓN ECOLÓGICA 2023.</t>
  </si>
  <si>
    <t>https://community.secop.gov.co/Public/Tendering/OpportunityDetail/Index?noticeUID=CO1.NTC.4028452&amp;isFromPublicArea=True&amp;isModal=False</t>
  </si>
  <si>
    <t>034</t>
  </si>
  <si>
    <t>ARFAIRTH TRUJILLO PERDOMO</t>
  </si>
  <si>
    <t>PRESTACIÓN DE SERVICIOS COMO OPERARIO Y DE APOYO A LA GESTIÓN DEL PNN NEVADO DEL HUILA, PARA EL DESARROLLO DE ACTIVIDADES EJECUTADAS EN CAMPO COMO: LABORES DE MANTENIMIENTO Y SOSTENIMIENTO DE VIVEROS EN FUNCIONAMIENTO, APOYO EN PROCESOS DE EJECUCIÓN DE SIEMBRAS EN LAS DIFERENTES ZONAS ESTABLECIDAS, SALIDAS A CAMPO EN BUSCA DE RESCATE DE MATERIAL VEGETAL Y SEMILLAS NATIVAS, APOYO EN SEGUIMIENTO DE INDIVIDUOS EN MANTENIMIENTO, ACTIVIDADES RELACIONADAS CON LAS ACCIONES DE RESTAURACIÓN, DENTRO DEL PLAN NACIONAL DE RESTAURACIÓN ECOLÓGICA 2023</t>
  </si>
  <si>
    <t>https://community.secop.gov.co/Public/Tendering/OpportunityDetail/Index?noticeUID=CO1.NTC.4029445&amp;isFromPublicArea=True&amp;isModal=False</t>
  </si>
  <si>
    <t>035</t>
  </si>
  <si>
    <t>JUAN BERNARDO DE LA CRUZ DUQUE</t>
  </si>
  <si>
    <t xml:space="preserve">PRESTACIÓN DE SERVICIOS TÉCNICOS PARA LA IMPLEMENTACIÓN DEL PLAN DE MANEJO DEL PNN LOS NEVADOS, CON ÉNFASIS EN EL PROGRAMA DE RESTAURACIÓN ECOLÓGICA, PREVENCIÓN, VIGILANCIA Y CONTROL, EN CUMPLIMIENTO DE LA SENTENCIA QUE LO DECLARÓ COMO SUJETO DE DERECHOS 
</t>
  </si>
  <si>
    <t>https://community.secop.gov.co/Public/Tendering/OpportunityDetail/Index?noticeUID=CO1.NTC.4049862&amp;isFromPublicArea=True&amp;isModal=False</t>
  </si>
  <si>
    <t>035 C</t>
  </si>
  <si>
    <t>JORGE WILNNER MURILLO BEDOYA</t>
  </si>
  <si>
    <t>036</t>
  </si>
  <si>
    <t>JUAN SEBASTIAN SAENZ MENESES</t>
  </si>
  <si>
    <t>PRESTACIÓN DE SERVICIOS OPERATIVOS Y DE APOYO A LA GESTIÓN EN LOS LINEAMIENTOS DE COMUNICACIÓN Y EDUCACIÓN AMBIENTAL, PARA EL DESARROLLO DE LA VALORACIÓN SOCIAL DEL TERRITORIO, COMO UNA ESTRATEGIA DE CONSERVACIÓN DE LOS RECURSOS Y PROTECCIÓN DE LOS VALORES OBJETO DE CONSERVACIÓN EN LA EJECUCIÓN DE LA ESTRATEGIA MISIONAL DE PREVENCIÓN, VIGILANCIA Y CONTROL DEL PNN NEVADO DEL HUILA</t>
  </si>
  <si>
    <t>https://community.secop.gov.co/Public/Tendering/OpportunityDetail/Index?noticeUID=CO1.NTC.4032349&amp;isFromPublicArea=True&amp;isModal=False</t>
  </si>
  <si>
    <t>036 C</t>
  </si>
  <si>
    <t>MARIA PAULA HUERGO MOTTA</t>
  </si>
  <si>
    <t>037</t>
  </si>
  <si>
    <t>RONALD LEONARDO ARAGONEZ SUAREZ</t>
  </si>
  <si>
    <t>PRESTACIÓN DE SERVICIOS OPERATIVOS Y DE APOYO A LA GESTIÓN EN LA EJECUCIÓN DEL PROGRAMA DE PREVENCIÓN, VIGILANCIA Y CONTROL DEL PNN NEVADO DEL HUILA, CON MIRAS A CONTRIBUIR EN LA CONSERVACIÓN Y PROTECCIÓN DE LOS VALORES OBJETO DE CONSERVACIÓN DEL ÁREA PROTEGIDA EN LOS MUNICIPIOS DE TERUEL, IQUIRA Y SANTA MARÍA, APORTANDO ADEMÁS EN EL CUMPLIMIENTO DE LOS LINEAMIENTOS DE SEGURIDAD Y SALUD EN EL TRABAJO.</t>
  </si>
  <si>
    <t>https://community.secop.gov.co/Public/Tendering/OpportunityDetail/Index?noticeUID=CO1.NTC.4033138&amp;isFromPublicArea=True&amp;isModal=False</t>
  </si>
  <si>
    <t>037 C</t>
  </si>
  <si>
    <t>EDNA CATALINA FLOR DIAZ</t>
  </si>
  <si>
    <t>038</t>
  </si>
  <si>
    <t>GUILLERMO ALFONSO VIVAS MUÑOZ</t>
  </si>
  <si>
    <t xml:space="preserve">PRESTACIÓN DE SERVICIOS TÉCNICOS DE APOYO EN LA VALORACIÓN SOCIAL, LA CONSERVACIÓN EN LA ZONA DE INFLUENCIA DEL PNN COMPLEJO VOLCÁNICO DOÑA JUANA CASCABEL </t>
  </si>
  <si>
    <t>https://community.secop.gov.co/Public/Tendering/OpportunityDetail/Index?noticeUID=CO1.NTC.4031073&amp;isFromPublicArea=True&amp;isModal=False</t>
  </si>
  <si>
    <t>039</t>
  </si>
  <si>
    <t>LUDY MILENA VIA</t>
  </si>
  <si>
    <t xml:space="preserve">PRESTACIÓN DE SERVICIOS COMO OPERARIO APOYO Y ACOMPAÑAMIENTO A LAS ACTIVIDADES DE RELACIONAMIENTO CON COMUNIDADES ÉTNICAS TRASLAPADAS CON PNN NEVADO DEL HUILA COMO TAMBIÉN GESTIÓN Y APOYO A ACCIONES RELACIONADAS CON PREVENCIÓN, VIGILANCIA Y CONTROL, ASISTENCIA Y APORTE A ACTIVIDADES DE EDUCACIÓN AMBIENTAL EN CUMPLIMIENTO DE LAS METAS 2023 DEL AP. </t>
  </si>
  <si>
    <t>https://community.secop.gov.co/Public/Tendering/OpportunityDetail/Index?noticeUID=CO1.NTC.4031648&amp;isFromPublicArea=True&amp;isModal=False</t>
  </si>
  <si>
    <t>039C</t>
  </si>
  <si>
    <t>LEIMAR GUTIERREZ VARGAS</t>
  </si>
  <si>
    <t>040</t>
  </si>
  <si>
    <t>DIANA CAROLINA NIEVES VARGAS</t>
  </si>
  <si>
    <t>PRESTAR LOS SERVICIOS PROFESIONALES PARA IMPLEMENTAR LOS PROCESOS DE RESTAURACIÓN AL INTERIOR DEL PNN LAS ORQUÍDEAS</t>
  </si>
  <si>
    <t>https://community.secop.gov.co/Public/Tendering/OpportunityDetail/Index?noticeUID=CO1.NTC.4032646&amp;isFromPublicArea=True&amp;isModal=False</t>
  </si>
  <si>
    <t>041</t>
  </si>
  <si>
    <t>NESTOR OSVALDO COSSIO MONTOYA</t>
  </si>
  <si>
    <t xml:space="preserve">PRESTAR LOS SERVICIOS DE APOYO A LA GESTIÓN, PARA LA IMPLEMENTACIÓN DEL PROGRAMA DE MONITOREO DE LOS VOC DEL PNN LAS ORQUÍDEAS. 
</t>
  </si>
  <si>
    <t>https://community.secop.gov.co/Public/Tendering/OpportunityDetail/Index?noticeUID=CO1.NTC.4039069&amp;isFromPublicArea=True&amp;isModal=False</t>
  </si>
  <si>
    <t>042</t>
  </si>
  <si>
    <t>FREYDER DOMINICO ECHAVARRIA</t>
  </si>
  <si>
    <t xml:space="preserve">PRESTAR LOS SERVICIOS TÉCNICOS Y DE APOYO A LA GESTIÓN EN LOS PROCESOS DE ESTRATEGIAS ESPECIALES DE MANEJO EN EL MARCO DE LA CONSULTA PREVIA CONFORME A LAS METAS DEL AP </t>
  </si>
  <si>
    <t>https://community.secop.gov.co/Public/Tendering/OpportunityDetail/Index?noticeUID=CO1.NTC.4039926&amp;isFromPublicArea=True&amp;isModal=False</t>
  </si>
  <si>
    <t>043</t>
  </si>
  <si>
    <t>DORA AMPARO ATILLO PERDOMO</t>
  </si>
  <si>
    <t>PRESTACIÓN DE SERVICIOS OPERATIVOS DE APOYO A LA GESTIÓN, EN EL PNN NEVADO DEL HUILA DESARROLLANDO ACCIONES DIRECCIONADAS A GESTIONAR EL BUEN RELACIONAMIENTO COMUNITARIO A TRAVÉS DEL PROCESO DE EVALUACIÓN Y ANÁLISIS DE IMPLEMENTACIÓN DEL RÉGIMEN ESPECIAL DE MANEJO CON LA COMUNIDAD INDÍGENA DE GAITANIA-TOLIMA, GARANTIZANDO EL CUMPLIMIENTO DE LOS ACUERDOS CONJUNTOS Y DESARROLLANDO A SU VEZ ACTIVIDADES DE PREVENCIÓN, VIGILANCIA Y CONTROL</t>
  </si>
  <si>
    <t>https://community.secop.gov.co/Public/Tendering/OpportunityDetail/Index?noticeUID=CO1.NTC.4042801&amp;isFromPublicArea=True&amp;isModal=False</t>
  </si>
  <si>
    <t>044</t>
  </si>
  <si>
    <t>YEFERSON JIMENEZ BARRERA</t>
  </si>
  <si>
    <t>PRESTACIÓN DE SERVICIOS DE APOYO A LA GESTIÓN DE LA PREVENCIÓN, CONTROL Y VIGILANCIA Y EL APOYO EN LA IMPLEMENTACIÓN DEL PLAN DE MANTENIMIENTOS PREVENTIVOS Y CORRECTIVOS DEL PNN CUEVA DE LOS GUACHAROS.</t>
  </si>
  <si>
    <t>https://community.secop.gov.co/Public/Tendering/OpportunityDetail/Index?noticeUID=CO1.NTC.4049612&amp;isFromPublicArea=True&amp;isModal=False</t>
  </si>
  <si>
    <t>045</t>
  </si>
  <si>
    <t>LUIS ALFONSO POPAYAN ZAMBRANO</t>
  </si>
  <si>
    <t xml:space="preserve">PRESTACIÓN DE SERVICIOS ASISTENCIALES EN LA IMPLEMENTACIÓN DEL PROTOCOLO PREVENCIÓN VIGILANCIA Y CONTROL Y ECOTURISMO CON ÉNFASIS EN EL SECTOR DE TELPIS DEL SFF GALERAS 
</t>
  </si>
  <si>
    <t>https://community.secop.gov.co/Public/Tendering/OpportunityDetail/Index?noticeUID=CO1.NTC.4048886&amp;isFromPublicArea=True&amp;isModal=False</t>
  </si>
  <si>
    <t>046</t>
  </si>
  <si>
    <t>ANGUIE NATALIA PEREZ GONZALEZ</t>
  </si>
  <si>
    <t xml:space="preserve">PRESTACIÓN DE SERVICIOS TÉCNICOS PARA LA EJECUCIÓN DEL PLAN CONJUNTO DE RECUPERACIÓN, MANEJO Y CONSERVACIÓN Y PLAN DE MANEJO DEL PNN LOS NEVADOS CON ÉNFASIS EN EL RELACIONAMIENTO CON ORGANIZACIONES, INSTITUCIONES Y CADENAS DE VALOR, EN CUMPLIMIENTO DEL FALLO DE TUTELA QUE DECLARA AL ÁREA PROTEGIDA COMO SUJETO DE DERECHOS </t>
  </si>
  <si>
    <t>https://community.secop.gov.co/Public/Tendering/OpportunityDetail/Index?noticeUID=CO1.NTC.4049766&amp;isFromPublicArea=True&amp;isModal=False</t>
  </si>
  <si>
    <t>047</t>
  </si>
  <si>
    <t>LUIS CARLOS BAILARIN BAILARIN</t>
  </si>
  <si>
    <t xml:space="preserve">PRESTAR SERVICIOS DE APOYO A LA GESTIÓN EN EL PNN LAS ORQUÍDEAS, PARA LA IMPLEMENTACIÓN DEL PROGRAMA DE EEM EN EL MARCO DE LA CONSULTA PREVIA, PRINCIPALMENTE EN EL RESGUARDO INDÍGENA CHAQUENODÁ DEL MUNICIPIO DE FRONTINO. </t>
  </si>
  <si>
    <t>https://community.secop.gov.co/Public/Tendering/OpportunityDetail/Index?noticeUID=CO1.NTC.4057496&amp;isFromPublicArea=True&amp;isModal=False</t>
  </si>
  <si>
    <t>048</t>
  </si>
  <si>
    <t>JAIME ARMANDO RAMOS VALENCIA</t>
  </si>
  <si>
    <t>PRESTACIÓN DE SERVICIOS TÉCNICOS EN LA IMPLEMENTACIÓN Y SEGUIMIENTO DE LA ESTRATEGIA DE RESTAURACIÓN ECOLÓGICA EN EL SECTOR ZAVA - SANDONÁ Y EL PROTOCOLO DE PREVENCIÓN, CONTROL Y VIGILANCIA DEL SFF GALERAS</t>
  </si>
  <si>
    <t>98.215.251.</t>
  </si>
  <si>
    <t>https://community.secop.gov.co/Public/Tendering/OpportunityDetail/Index?noticeUID=CO1.NTC.4049873&amp;isFromPublicArea=True&amp;isModal=False</t>
  </si>
  <si>
    <t>049</t>
  </si>
  <si>
    <t>MARY RAQUEL NARVÁEZ TABLA</t>
  </si>
  <si>
    <t xml:space="preserve"> 
PRESTACIÓN DE SERVICIOS ASISTENCIALES DE APOYO AL SFF GALERAS EN EL DESARROLLO DE ACTIVIDADES DE ARCHIVO, ATENCIÓN AL USUARIO, INFORMES DE COMBUSTIBLE, REPORTE DE SALIDA DE VEHÍCULOS Y DEMÁS PROCESOS ADMINISTRATIVOS PROPIOS DEL SFF GALERAS 
</t>
  </si>
  <si>
    <t>https://community.secop.gov.co/Public/Tendering/OpportunityDetail/Index?noticeUID=CO1.NTC.4051437&amp;isFromPublicArea=True&amp;isModal=False</t>
  </si>
  <si>
    <t>050</t>
  </si>
  <si>
    <t>OSCAR ANDRÉS RODRÍGUEZ CORDOBA</t>
  </si>
  <si>
    <t>PRESTACIÓN DE SERVICIOS ASISTENCIALES EN LA IMPLEMENTACIÓN DEL PROTOCOLO PREVENCIÓN VIGILANCIA Y CONTROL Y ECOTURISMO CON ÉNFASIS EN EL SECTOR DE TELPIS DEL SFF GALERAS</t>
  </si>
  <si>
    <t>https://community.secop.gov.co/Public/Tendering/OpportunityDetail/Index?noticeUID=CO1.NTC.4057850&amp;isFromPublicArea=True&amp;isModal=False</t>
  </si>
  <si>
    <t>051</t>
  </si>
  <si>
    <t>PAULA MARCELA RAMOS BETANCUR</t>
  </si>
  <si>
    <t xml:space="preserve">PRESTAR SERVICIOS TÉCNICOS Y DE APOYO PARA LA EJECUCIÓN DEL PLAN DE MANEJO DEL SFF OTÚN QUIMBAYA EN LOS PROCESOS ADMINISTRATIVOS Y CONTRACTUALES QUE SE DERIVEN DE LA GESTIÓN DEL ÁREA PROTEGIDA FUNDAMENTALES PARA EL FORTALECIMIENTO DE LA CAPACIDAD INSTITUCIONAL </t>
  </si>
  <si>
    <t>SFF OTÚN QUIMBAYA</t>
  </si>
  <si>
    <t>https://community.secop.gov.co/Public/Tendering/OpportunityDetail/Index?noticeUID=CO1.NTC.4050017&amp;isFromPublicArea=True&amp;isModal=False</t>
  </si>
  <si>
    <t>052</t>
  </si>
  <si>
    <t>JAIRO ALBERTO NAVARRO INSUASTY</t>
  </si>
  <si>
    <t xml:space="preserve">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 
</t>
  </si>
  <si>
    <t>https://community.secop.gov.co/Public/Tendering/OpportunityDetail/Index?noticeUID=CO1.NTC.4051038&amp;isFromPublicArea=True&amp;isModal=False</t>
  </si>
  <si>
    <t>053</t>
  </si>
  <si>
    <t>BEATRIZ ELENA GIRALDO MONTOYA</t>
  </si>
  <si>
    <t xml:space="preserve">PRESTAR LOS SERVICIOS DE APOYO A LA GESTIÓN PARA LA IMPLEMENTACIÓN DE ACTIVIDADES DE RESTAURACIÓN AL INTERIOR DEL PNN LAS ORQUÍDEAS Y EN SU ZONA ALEDAÑA, PRINCIPALMENTE EN EL SECTOR VENADOS (MUNICIPIO DE FRONTINO). </t>
  </si>
  <si>
    <t>https://community.secop.gov.co/Public/Tendering/OpportunityDetail/Index?noticeUID=CO1.NTC.4057928&amp;isFromPublicArea=True&amp;isModal=False</t>
  </si>
  <si>
    <t>054</t>
  </si>
  <si>
    <t>JUAN DIEGO GUARIN ARISTIZABAL</t>
  </si>
  <si>
    <t xml:space="preserve">PRESTACIÓN DE SERVICIOS DE APOYO A LA GESTIÓN, PARA REALIZAR ACTIVIDADES DE MANTENIMIENTO PREVENTIVO DE INFRAESTRUCTURA Y DE ZONAS VERDES, ADEMÁS DE ACCIONES DE PREVENCIÓN, VIGILANCIA Y CONTROL, Y DE RESTAURACIÓN ECOLÓGICA, EN EL SANTUARIO DE FAUNA Y FLORA OTÚN QUIMBAYA. </t>
  </si>
  <si>
    <t>https://community.secop.gov.co/Public/Tendering/OpportunityDetail/Index?noticeUID=CO1.NTC.4058978&amp;isFromPublicArea=True&amp;isModal=False</t>
  </si>
  <si>
    <t>055</t>
  </si>
  <si>
    <t>FAVER DIOMAR JIMENEZ ANACONA</t>
  </si>
  <si>
    <t>PRESTACIÓN DE SERVICIOS TÉCNICOS PARA LA IMPLEMENTACIÓN DE LA ESTRATEGIA DE RESTAURACIÓN ECOLÓGICA PARTICIPATIVA EN EL PNN PURACÉ</t>
  </si>
  <si>
    <t>https://community.secop.gov.co/Public/Tendering/OpportunityDetail/Index?noticeUID=CO1.NTC.4073602&amp;isFromPublicArea=True&amp;isModal=False</t>
  </si>
  <si>
    <t>056</t>
  </si>
  <si>
    <t>DIEGO ANDRES BORRERO SILVA</t>
  </si>
  <si>
    <t>PRESTACIÓN DE SERVICIOS PROFESIONALES PARA LA IMPLEMENTACIÓN DEL PLAN DE MANEJO Y EL PLAN ESPECIAL DE PROTECCIÓN DEL PNN LAS HERMOSAS, CON ÉNFASIS EN LA POLÍTICA SINAP Y ORDENAMIENTO TERRITORIAL.</t>
  </si>
  <si>
    <t>https://community.secop.gov.co/Public/Tendering/OpportunityDetail/Index?noticeUID=CO1.NTC.4074024&amp;isFromPublicArea=True&amp;isModal=False</t>
  </si>
  <si>
    <t>057</t>
  </si>
  <si>
    <t>STEPHANI RAMOS TORRES</t>
  </si>
  <si>
    <t>PRESTACIÓN DE SERVICIOS TÉCNICOS EN EL DESARROLLO DEL EJERCICIO DE LA AUTORIDAD AMBIENTAL CON ÉNFASIS EN EL PROCEDIMIENTO SANCIONATORIO ADMINISTRATIVO DE CARÁCTER AMBIENTAL, EN CUMPLIMIENTO DE LA SENTENCIA QUE DECLARÓ AL PNN LOS NEVADOS SUJETO DE DERECHOS.</t>
  </si>
  <si>
    <t>https://community.secop.gov.co/Public/Tendering/OpportunityDetail/Index?noticeUID=CO1.NTC.4058903&amp;isFromPublicArea=True&amp;isModal=False</t>
  </si>
  <si>
    <t>058</t>
  </si>
  <si>
    <t>MILLER ARLEY PEREZ GUISAO</t>
  </si>
  <si>
    <t>PRESTAR LOS SERVICIOS DE APOYO A LA GESTIÓN PARA LA IMPLEMENTACIÓN DE ACTIVIDADES DE RESTAURACIÓN AL INTERIOR DEL PNN LAS ORQUÍDEAS Y EN SU ZONA ALEDAÑA, PRINCIPALMENTE EN LA VEREDA CALLES (MUNICIPIO DE URRAO).</t>
  </si>
  <si>
    <t>1.OO7.316.222</t>
  </si>
  <si>
    <t>https://community.secop.gov.co/Public/Tendering/OpportunityDetail/Index?noticeUID=CO1.NTC.4058962&amp;isFromPublicArea=True&amp;isModal=False</t>
  </si>
  <si>
    <t>059</t>
  </si>
  <si>
    <t>JOSE JACOBO MONTOYA OSORIO</t>
  </si>
  <si>
    <t>PRESTAR LOS SERVICIOS DE APOYO A LA GESTIÓN PARA LA IMPLEMENTACIÓN DE ACTIVIDADES DE RESTAURACIÓN AL INTERIOR DEL PNN LAS ORQUÍDEAS Y EN SU ZONA ALEDAÑA, PRINCIPALMENTE EN EL SECTOR CRUCES (MUNICIPIO DE URRAO).</t>
  </si>
  <si>
    <t>1.OO1.763.658</t>
  </si>
  <si>
    <t>https://community.secop.gov.co/Public/Tendering/OpportunityDetail/Index?noticeUID=CO1.NTC.4059100&amp;isFromPublicArea=True&amp;isModal=False</t>
  </si>
  <si>
    <t>060</t>
  </si>
  <si>
    <t>JOSE ALIRIO DURANGO VARGAS</t>
  </si>
  <si>
    <t>PRESTAR LOS SERVICIOS DE APOYO A LA GESTIÓN PARA LA IMPLEMENTACIÓN DE ACTIVIDADES DE RESTAURACIÓN AL INTERIOR DEL PNN LAS ORQUÍDEAS Y EN SU ZONA ALEDAÑA, PRINCIPALMENTE EN EL SECTOR VENADOS (MUNICIPIO DE FRONTINO).</t>
  </si>
  <si>
    <t>https://community.secop.gov.co/Public/Tendering/OpportunityDetail/Index?noticeUID=CO1.NTC.4059538&amp;isFromPublicArea=True&amp;isModal=False</t>
  </si>
  <si>
    <t>061</t>
  </si>
  <si>
    <t>ANGELA JISED ARANGO CRUZ</t>
  </si>
  <si>
    <t xml:space="preserve"> PRESTACIÓN DE SERVICIOS TÉCNICOS PARA LA EJECUCIÓN DEL PLAN CONJUNTO DE RECUPERACIÓN, MANEJO Y CONSERVACIÓN Y PLAN DE MANEJO DEL PNN LOS NEVADOS CON ÉNFASIS EN EL RELACIONAMIENTO CON ORGANIZACIONES, INSTITUCIONES Y CADENAS DE VALOR, EN CUMPLIMIENTO DEL FALLO DE TUTELA QUE DECLARA AL ÁREA PROTEGIDA COMO SUJETO DE DERECHOS.</t>
  </si>
  <si>
    <t>https://community.secop.gov.co/Public/Tendering/OpportunityDetail/Index?noticeUID=CO1.NTC.4061052&amp;isFromPublicArea=True&amp;isModal=False</t>
  </si>
  <si>
    <t>062</t>
  </si>
  <si>
    <t>ELISABET MONTOYA OSORIO</t>
  </si>
  <si>
    <t>https://community.secop.gov.co/Public/Tendering/OpportunityDetail/Index?noticeUID=CO1.NTC.4060579&amp;isFromPublicArea=True&amp;isModal=False</t>
  </si>
  <si>
    <t>063</t>
  </si>
  <si>
    <t>EDGAR RODRIGO BUESAQUILLO MUÑOZ</t>
  </si>
  <si>
    <t xml:space="preserve">PRESTACIÓN DE SERVICIOS ASISTENCIALES Y DE APOYO PARA REALIZAR LAS LABORES OPERATIVAS EN LA IMPLEMENTACIÓN DE ACCIONES DE RESTAURACIÓN EN CADA SECTOR PRIORIZADO DEL PNN COMPLEJO VOLCÁNICO DOÑA JUANA CASCABEL </t>
  </si>
  <si>
    <t>https://community.secop.gov.co/Public/Tendering/OpportunityDetail/Index?noticeUID=CO1.NTC.4059568&amp;isFromPublicArea=True&amp;isModal=False</t>
  </si>
  <si>
    <t>064</t>
  </si>
  <si>
    <t>JOSÉ EDUARDO BOTINA RANGEL</t>
  </si>
  <si>
    <t>https://community.secop.gov.co/Public/Tendering/OpportunityDetail/Index?noticeUID=CO1.NTC.4060058&amp;isFromPublicArea=True&amp;isModal=False</t>
  </si>
  <si>
    <t>065</t>
  </si>
  <si>
    <t>FREDY ALEXANDER PATIÑO CORTÉS</t>
  </si>
  <si>
    <t xml:space="preserve">PRESTAR SERVICIOS TÉCNICOS Y DE APOYO PARA LA EJECUCIÓN DEL PLAN DE MANEJO DEL PNN SELVA DE FLORENCIA EN LOS PROCESOS ADMINISTRATIVOS Y CONTRACTUALES QUE SE DERIVEN DE LA GESTIÓN DEL ÁREA PROTEGIDA FUNDAMENTALES PARA EL FORTALECIMIENTO DE LA CAPACIDAD INSTITUCIONAL. </t>
  </si>
  <si>
    <t>PNN SELVA DE FLORENCIA</t>
  </si>
  <si>
    <t>https://community.secop.gov.co/Public/Tendering/OpportunityDetail/Index?noticeUID=CO1.NTC.4059001&amp;isFromPublicArea=True&amp;isModal=False</t>
  </si>
  <si>
    <t>066</t>
  </si>
  <si>
    <t>WILSON OSWALDO ESTRELLA VILLOTA</t>
  </si>
  <si>
    <t xml:space="preserve">PRESTACIÓN DE SERVICIOS ASISTENCIALES EN LA IMPLEMENTACIÓN DEL PROTOCOLO PREVENCIÓN VIGILANCIA Y CONTROL CON ÉNFASIS EN EL SECTOR DE CONSACA DEL SFF GALERAS 
</t>
  </si>
  <si>
    <t>https://community.secop.gov.co/Public/Tendering/OpportunityDetail/Index?noticeUID=CO1.NTC.4059083&amp;isFromPublicArea=True&amp;isModal=False</t>
  </si>
  <si>
    <t>067</t>
  </si>
  <si>
    <t>JAVIER ALONSO SERNA URREGO</t>
  </si>
  <si>
    <t xml:space="preserve">PRESTAR SERVICIOS TÉCNICOS PARA APOYAR EL DESARROLLO DE PROCESOS DE RESTAURACIÓN AL INTERIOR DEL PNN LAS ORQUÍDEAS, PRINCIPALMENTE EN EL SECTOR DE VENADOS, MUNICIPIO DE FRONTINO. 
</t>
  </si>
  <si>
    <t>15.486.368.</t>
  </si>
  <si>
    <t>https://community.secop.gov.co/Public/Tendering/OpportunityDetail/Index?noticeUID=CO1.NTC.4063554&amp;isFromPublicArea=True&amp;isModal=False</t>
  </si>
  <si>
    <t>068</t>
  </si>
  <si>
    <t>JOSE HILARIO CARTAGENA CASTRO</t>
  </si>
  <si>
    <t xml:space="preserve">PRESTAR LOS SERVICIOS DE APOYO A LA GESTIÓN PARA LA IMPLEMENTACIÓN DE ACTIVIDADES DE RESTAURACIÓN AL INTERIOR DEL PNN LAS ORQUÍDEAS Y EN SU ZONA ALEDAÑA, PRINCIPALMENTE EN EL SECTOR CRUCES (MUNICIPIO DE URRAO </t>
  </si>
  <si>
    <t>https://community.secop.gov.co/Public/Tendering/OpportunityDetail/Index?noticeUID=CO1.NTC.4066068&amp;isFromPublicArea=True&amp;isModal=False</t>
  </si>
  <si>
    <t>069</t>
  </si>
  <si>
    <t>GUSTAVO ADOLFO PISSO FLOREZ</t>
  </si>
  <si>
    <t>PRESTACIÓN DE SERVICIOS PROFESIONALES PARA LA IMPLEMENTACIÓN DEL PROGRAMA DE MONITOREO E INVESTIGACIÓN DE LOS VALORES OBJETO DE CONSERVACIÓN DEL PARQUE NACIONAL NATURAL PURACÉ</t>
  </si>
  <si>
    <t>070</t>
  </si>
  <si>
    <t>PATRICIA PINO LORENZANA</t>
  </si>
  <si>
    <t xml:space="preserve">PRESTAR LOS SERVICIOS DE APOYO A LA GESTIÓN PARA LA IMPLEMENTACIÓN DE ACTIVIDADES DE RESTAURACIÓN AL INTERIOR DEL PNN LAS ORQUÍDEAS Y EN SU ZONA ALEDAÑA, PRINCIPALMENTE EN LA VEREDA CALLES (MUNICIPIO DE URRAO </t>
  </si>
  <si>
    <t>https://community.secop.gov.co/Public/Tendering/OpportunityDetail/Index?noticeUID=CO1.NTC.4066151&amp;isFromPublicArea=True&amp;isModal=False</t>
  </si>
  <si>
    <t>071</t>
  </si>
  <si>
    <t>YANITH SULEIMA RENTERÍA ARAGÓN</t>
  </si>
  <si>
    <t xml:space="preserve">PRESTACIÓN DE SERVICIOS ASISTENCIALES DEL PNN TATAMÁ PARA EL SEGUIMIENTO A LOS PLANES DE TRABAJO SUSCRITOS CON LAS COMUNIDADES ÉTNICAS EN ZONA DE COLINDANCIA DEL ÁREA PROTEGIDA EN LA CUENCA ALTA DEL RÍO SAN JUAN. </t>
  </si>
  <si>
    <t>https://community.secop.gov.co/Public/Tendering/OpportunityDetail/Index?noticeUID=CO1.NTC.4066725&amp;isFromPublicArea=True&amp;isModal=False</t>
  </si>
  <si>
    <t>072</t>
  </si>
  <si>
    <t>YOMELQUIN ÁLVAREZ MONTOYA</t>
  </si>
  <si>
    <t xml:space="preserve">PRESTAR LOS SERVICIOS DE APOYO A LA GESTIÓN PARA LA IMPLEMENTACIÓN DE ACTIVIDADES DE RESTAURACIÓN AL INTERIOR DEL PNN LAS ORQUÍDEAS Y EN SU ZONA ALEDAÑA, PRINCIPALMENTE EN LA VEREDA CALLES (MUNICIPIO DE URRAO). </t>
  </si>
  <si>
    <t>https://community.secop.gov.co/Public/Tendering/OpportunityDetail/Index?noticeUID=CO1.NTC.4067146&amp;isFromPublicArea=True&amp;isModal=False</t>
  </si>
  <si>
    <t>073</t>
  </si>
  <si>
    <t>JESUS DAVID DIAZ IMBACHI</t>
  </si>
  <si>
    <t xml:space="preserve">PRESTACIÓN DE SERVICIOS PROFESIONALES PARA DESARROLLAR PROCESOS DE EDUCACIÓN AMBIENTAL AL INTERIOR DEL PNN CUEVA DE LOS GUÁCHAROS Y EN SU ZONA ALEDAÑA. 
</t>
  </si>
  <si>
    <t>https://community.secop.gov.co/Public/Tendering/OpportunityDetail/Index?noticeUID=CO1.NTC.4067775&amp;isFromPublicArea=True&amp;isModal=False</t>
  </si>
  <si>
    <t>074</t>
  </si>
  <si>
    <t>ELISA MARIA MORENO ORTIZ</t>
  </si>
  <si>
    <t>PRESTACIÓN DE SERVICIOS PROFESIONALES PARA LA ACTUALIZACIÓN E IMPLEMENTACIÓN DEL PLAN DE ORDENAMIENTO ECOTURISTICO DEL SANTUARIO DE FAUNA Y FLORA OTÚN QUIMBAYA.</t>
  </si>
  <si>
    <t>https://community.secop.gov.co/Public/Tendering/OpportunityDetail/Index?noticeUID=CO1.NTC.4072626&amp;isFromPublicArea=True&amp;isModal=False</t>
  </si>
  <si>
    <t>075</t>
  </si>
  <si>
    <t>GUSTAVO ADOLFO PAPAMIJA</t>
  </si>
  <si>
    <t xml:space="preserve">PRESTAR DE SERVICIOS DE APOYO A LA GESTIÓN PARA LA IMPLEMENTACIÓN DE LA ESTRATEGIA DE PREVENCIÓN, VIGILANCIA Y CONTROL DE LOS ECOSISTEMAS DE PÁRAMO EN LOS SECTORES DE MANEJO DEFINIDOS EN EL PNN PURACÉ </t>
  </si>
  <si>
    <t>https://community.secop.gov.co/Public/Tendering/OpportunityDetail/Index?noticeUID=CO1.NTC.4074369&amp;isFromPublicArea=True&amp;isModal=False</t>
  </si>
  <si>
    <t>076</t>
  </si>
  <si>
    <t>YESICA MANUELA DURANGO LONDOÑO</t>
  </si>
  <si>
    <t xml:space="preserve">PRESTAR LOS SERVICIOS DE APOYO A LA GESTIÓN PARA LA IMPLEMENTACIÓN DE ACTIVIDADES DE RESTAURACIÓN AL INTERIOR DEL PNN LAS ORQUÍDEAS Y EN SU ZONA ALEDAÑA, PRINCIPALMENTE EN EL SECTOR CRUCES (MUNICIPIO DE URRAO). 
</t>
  </si>
  <si>
    <t>https://community.secop.gov.co/Public/Tendering/OpportunityDetail/Index?noticeUID=CO1.NTC.4073933&amp;isFromPublicArea=True&amp;isModal=False</t>
  </si>
  <si>
    <t>077</t>
  </si>
  <si>
    <t>JUAN CARLOS NARVÁEZ ARMERO</t>
  </si>
  <si>
    <t>PRESTACIÓN DE SERVICIOS ASISTENCIALES EN LA IMPLEMENTACIÓN DEL PROTOCOLO PREVENCIÓN VIGILANCIA Y CONTROL CON ÉNFASIS EN EL SECTOR DE LAGUNA NEGRA DEL SFF GALERAS</t>
  </si>
  <si>
    <t>https://community.secop.gov.co/Public/Tendering/OpportunityDetail/Index?noticeUID=CO1.NTC.4082354&amp;isFromPublicArea=True&amp;isModal=False</t>
  </si>
  <si>
    <t>078</t>
  </si>
  <si>
    <t>JAIDER PINO LORENZANA</t>
  </si>
  <si>
    <t xml:space="preserve">PRESTAR LOS SERVICIOS DE APOYO A LA GESTIÓN PARA LA IMPLEMENTACIÓN DE ACTIVIDADES DE RESTAURACIÓN AL INTERIOR DEL PNN LAS ORQUÍDEAS Y EN SU ZONA ALEDAÑA, PRINCIPALMENTE EN EL SECTOR CRUCES (MUNICIPIO DE URRAO). </t>
  </si>
  <si>
    <t>https://community.secop.gov.co/Public/Tendering/OpportunityDetail/Index?noticeUID=CO1.NTC.4073963&amp;isFromPublicArea=True&amp;isModal=False</t>
  </si>
  <si>
    <t>079</t>
  </si>
  <si>
    <t>LUISA FERNANDA TRUJILLO PENAGOS</t>
  </si>
  <si>
    <t xml:space="preserve">PRESTAR LOS SERVICIOS PROFESIONALES PARA IMPLEMENTAR LA ESTRATEGIA DE RESTAURACIÓN DEL PNN LAS ORQUÍDEAS, PRINCIPALMENTE EN LA VEREDA CALLES, MUNICIPIO DE URRAO. </t>
  </si>
  <si>
    <t>https://community.secop.gov.co/Public/Tendering/OpportunityDetail/Index?noticeUID=CO1.NTC.4074818&amp;isFromPublicArea=True&amp;isModal=False</t>
  </si>
  <si>
    <t>080</t>
  </si>
  <si>
    <t>CARLOS ANDRÉS BLANCO GONZÁLEZ</t>
  </si>
  <si>
    <t xml:space="preserve">PRESTACIÓN DE SERVICIOS TÉCNICOS PARA LA GESTIÓN DEL PORTAFOLIO DE INVESTIGACIONES, PROGRAMA DE MONITOREO Y DE APOYO EN LA IMPLEMENTACIÓN DEL PLAN ORDENAMIENTO ECOTURÍSTICO (POE) EN EL PARQUE NACIONAL NATURAL CUEVA DE LOS GUACHAROS </t>
  </si>
  <si>
    <t>https://community.secop.gov.co/Public/Tendering/OpportunityDetail/Index?noticeUID=CO1.NTC.4075213&amp;isFromPublicArea=True&amp;isModal=False</t>
  </si>
  <si>
    <t>081</t>
  </si>
  <si>
    <t>EDILSON EMIRO GOMEZ GUAMANGA</t>
  </si>
  <si>
    <r>
      <t xml:space="preserve"> </t>
    </r>
    <r>
      <rPr>
        <sz val="10"/>
        <color indexed="8"/>
        <rFont val="Calibri"/>
        <family val="2"/>
        <scheme val="minor"/>
      </rPr>
      <t>PRESTACIÓN DE SERVICIOS ASISTENCIALES PARA LA IMPLEMENTACIÓN DEL PLAN DE MANEJO CON ÉNFASIS EN PVC Y MONITOREO DEL PARQUE NACIONAL NATURAL COMPLEJO VOLCÁNICO DOÑA JUANA CASCABEL.</t>
    </r>
  </si>
  <si>
    <t>https://community.secop.gov.co/Public/Tendering/OpportunityDetail/Index?noticeUID=CO1.NTC.4082244&amp;isFromPublicArea=True&amp;isModal=False</t>
  </si>
  <si>
    <t>082</t>
  </si>
  <si>
    <t>JOSELITO CARUPIA BAILARIN</t>
  </si>
  <si>
    <t>PRESTAR SERVICIOS DE APOYO A LA GESTIÓN EN EL PNN LAS ORQUÍDEAS, PARA LA IMPLEMENTACIÓN DEL PROGRAMA DE EEM EN EL MARCO DE LA CONSULTA PREVIA, PRINCIPALMENTE EN EL RESGUARDO INDÍGENA VALLE DE PÉRDIDAS DEL MUNICIPIO DE URRAO.</t>
  </si>
  <si>
    <t>15.486.505.</t>
  </si>
  <si>
    <t>https://community.secop.gov.co/Public/Tendering/OpportunityDetail/Index?noticeUID=CO1.NTC.4082001&amp;isFromPublicArea=True&amp;isModal=False</t>
  </si>
  <si>
    <t>083</t>
  </si>
  <si>
    <t>JAVIER DUVAN URREGO MONTOYA</t>
  </si>
  <si>
    <t xml:space="preserve">PRESTACIÓN DE SERVICIOS PROFESIONALES PARA DESARROLLAR PROCESOS DE EDUCACIÓN AMBIENTAL Y RELACIONAMIENTO CON ACTORES, AL INTERIOR DEL PNN LAS ORQUÍDEAS Y EN SU ZONA ALEDAÑA. </t>
  </si>
  <si>
    <t>https://community.secop.gov.co/Public/Tendering/OpportunityDetail/Index?noticeUID=CO1.NTC.4083408&amp;isFromPublicArea=True&amp;isModal=False</t>
  </si>
  <si>
    <t>084</t>
  </si>
  <si>
    <t>JUAN BAUTISTA BOLAÑOS NARVAEZ</t>
  </si>
  <si>
    <t>PRESTAR DE SERVICIOS DE APOYO A LA GESTIÓN PARA LA IMPLEMENTACIÓN DE LA ESTRATEGIA DE PREVENCIÓN, VIGILANCIA Y CONTROL DE LOS ECOSISTEMAS DE PÁRAMO EN LOS SECTORES DE MANEJO DEFINIDOS EN EL PNN PURACÉ</t>
  </si>
  <si>
    <t>https://community.secop.gov.co/Public/Tendering/OpportunityDetail/Index?noticeUID=CO1.NTC.4089505&amp;isFromPublicArea=True&amp;isModal=False</t>
  </si>
  <si>
    <t>085</t>
  </si>
  <si>
    <t>WILSON DE JESUS JIMENEZ</t>
  </si>
  <si>
    <t>PRESTACIÓN DE SERVICIOS DE APOYO A LA GESTIÓN PARA PREVENCIÓN, VIGILANCIA Y CONTROL EN COORDINACIÓN CON AS COMUNIDADES ÉTNICAS EN LOS SECTORES DE MANEJO DEFINIDOS EN EL PNN PURACE</t>
  </si>
  <si>
    <t>https://community.secop.gov.co/Public/Tendering/OpportunityDetail/Index?noticeUID=CO1.NTC.4098526&amp;isFromPublicArea=True&amp;isModal=False</t>
  </si>
  <si>
    <t>086</t>
  </si>
  <si>
    <t>YENNY CAROLINA CASTAÑEDA CRUZ</t>
  </si>
  <si>
    <t>PRESTAR SERVICIOS PROFESIONALES A LA DIRECCIÓN TERRITORIAL ANDES OCCIDENTALES EN LA PLANEACIÓN, GESTIÓN, EJECUCIÓN Y SEGUIMIENTO DE LOS PROGRAMAS DE COOPERACIÓN CON ÉNFASIS EN EL PROGRAMA DE COOPERACIÓN ALEMANA CON KFW Y EN LA IMPLEMENTACIÓN DE LA PLANEACIÓN ESTRATÉGICA DEL SUBSISTEMA DE ÁREAS PROTEGIDAS DE ANDES OCCIDENTALES - SAO CON ÉNFASIS EN LA LÍNEA DE GESTIÓN DEL CONOCIMIENTO.</t>
  </si>
  <si>
    <t>https://community.secop.gov.co/Public/Tendering/OpportunityDetail/Index?noticeUID=CO1.NTC.4113938&amp;isFromPublicArea=True&amp;isModal=False</t>
  </si>
  <si>
    <t>087</t>
  </si>
  <si>
    <t>KAREN DAYANA MATABANCHOY CHITAN</t>
  </si>
  <si>
    <t>PRESTACIÓN DE SERVICIOS DE APOYO A LA GESTIÓN PARA LA IMPLEMENTACIÓN DE LA ESTRATEGIA DE RESTAURACIÓN ECOLÓGICA PARTICIPATIVA EN EL PNN PURACÉ</t>
  </si>
  <si>
    <t>https://community.secop.gov.co/Public/Tendering/OpportunityDetail/Index?noticeUID=CO1.NTC.4113879&amp;isFromPublicArea=True&amp;isModal=False</t>
  </si>
  <si>
    <t>088</t>
  </si>
  <si>
    <t>MAGALY LUCIA NARVAEZ BOLAÑOS</t>
  </si>
  <si>
    <t>PRESTACIÓN DE SERVICIOS DE APOYO A LA GESTIÓN PARA PREVENCIÓN, VIGILANCIA Y CONTROL EN COORDINACIÓN CON LAS COMUNIDADES ÉTNICAS EN LOS SECTORES DE MANEJO DEFINIDOS EN EL PNN PURACÉ</t>
  </si>
  <si>
    <t>https://community.secop.gov.co/Public/Tendering/OpportunityDetail/Index?noticeUID=CO1.NTC.4114743&amp;isFromPublicArea=True&amp;isModal=False</t>
  </si>
  <si>
    <t>089</t>
  </si>
  <si>
    <t>JULIANA MAYA RIVERA</t>
  </si>
  <si>
    <t>PRESTACIÓN DE SERVICIOS PROFESIONALES EN LA IMPLEMENTACIÓN DE LA ESTRATEGIA DE RESTAURACIÓN ECOLÓGICA DEL SFF GALERAS Y APOYO AL PROCESO DE FORTALECIMIENTO DEL SIDAP NARIÑO</t>
  </si>
  <si>
    <t>https://community.secop.gov.co/Public/Tendering/OpportunityDetail/Index?noticeUID=CO1.NTC.4124626&amp;isFromPublicArea=True&amp;isModal=False</t>
  </si>
  <si>
    <t>090</t>
  </si>
  <si>
    <t>LUIS GONZALO LASSO LASSO</t>
  </si>
  <si>
    <t>PRESTACIÓN DE SERVICIOS PROFESIONALES EN LA IMPLEMENTACIÓN PARA EL MONITOREO PARTICIPATIVO DE LOS VOC PRIORIZADOS POR EL ÁREA PROTEGIDA, GESTIÓN DEL PORTAFOLIO DE INVESTIGACIONES Y APOYO EN LA CONSOLIDACIÓN DE LA HERRAMIENTA SMART/COMPONENTE MONITOREO DEL SFF GALERAS</t>
  </si>
  <si>
    <t>https://community.secop.gov.co/Public/Tendering/OpportunityDetail/Index?noticeUID=CO1.NTC.4124644&amp;isFromPublicArea=True&amp;isModal=False</t>
  </si>
  <si>
    <t>091</t>
  </si>
  <si>
    <t>ANGELA PATRICIA MARTINEZ ARCOS</t>
  </si>
  <si>
    <t>PRESTACIÓN DE SERVICIOS COMO PROFESIONAL DE APOYO AL SFF GALERAS EN LA IMPLEMENTACIÓN DEL PLAN DE ORDENAMIENTO ECOTURÍSTICO DEL ÁREA PROTEGIDA Y APOYO EN LA IMPLEMENTACIÓN DE LA ESTRATEGIA DE EDUCACIÓN PARA LA CONSERVACIÓN</t>
  </si>
  <si>
    <t>https://community.secop.gov.co/Public/Tendering/OpportunityDetail/Index?noticeUID=CO1.NTC.4124567&amp;isFromPublicArea=True&amp;isModal=False</t>
  </si>
  <si>
    <t>092</t>
  </si>
  <si>
    <t>CARLOS JULIO RAMIREZ BERMUDEZ</t>
  </si>
  <si>
    <t>PRESTACIÓN DE SERVICIOS DE APOYO A LA GESTIÓN DEL PNN TATAMÁ, PARA EL SEGUIMIENTO DE PREVENCIÓN, VIGILANCIA Y CONTROL, ACCIONES DE MONITOREO DE ESPECIES Y EDUCACIÓN AMBIENTAL Y ECOTURISMO</t>
  </si>
  <si>
    <t>https://community.secop.gov.co/Public/Tendering/OpportunityDetail/Index?noticeUID=CO1.NTC.4126723&amp;isFromPublicArea=True&amp;isModal=False</t>
  </si>
  <si>
    <t>093</t>
  </si>
  <si>
    <t>MESIAS NICODEMO GUERRERO CERON</t>
  </si>
  <si>
    <t xml:space="preserve">PRESTACIÓN DE SERVICIOS ASISTENCIALES PARA LA IMPLEMENTACIÓN DEL PLAN DE MANEJO CON ÉNFASIS EN PVC Y MONITOREO DEL PARQUE NACIONAL NATURAL COMPLEJO VOLCÁNICO DOÑA JUANA CASCABEL </t>
  </si>
  <si>
    <t>https://community.secop.gov.co/Public/Tendering/OpportunityDetail/Index?noticeUID=CO1.NTC.4124978&amp;isFromPublicArea=True&amp;isModal=False</t>
  </si>
  <si>
    <t>094</t>
  </si>
  <si>
    <t>DIANA EUGENIA VILLARREAL ROMERO</t>
  </si>
  <si>
    <t xml:space="preserve">PRESTACIÓN DE SERVICIOS PROFESIONALES EN LA IMPLEMENTACIÓN DE LA ESTRATEGIA DE RESTAURACIÓN ECOLÓGICA Y USO, OCUPACIÓN Y TENENCIA, Y APOYO A LOS PROYECTOS DE COOPERACIÓN EN EL SFF GALERAS </t>
  </si>
  <si>
    <t>https://community.secop.gov.co/Public/Tendering/OpportunityDetail/Index?noticeUID=CO1.NTC.4126678&amp;isFromPublicArea=True&amp;isModal=False</t>
  </si>
  <si>
    <t>095</t>
  </si>
  <si>
    <t>WILFER ALDIVEY MUÑOZ ARCOS</t>
  </si>
  <si>
    <t xml:space="preserve">PRESTACIÓN DE SERVICIOS ASISTENCIALES PARA LA IMPLEMENTACIÓN DEL PLAN DE MANEJO CON ÉNFASIS EN PVC Y MONITOREO DEL PARQUE NACIONAL NATURAL COMPLEJO VOLCÁNICO DOÑA JUANA CASCABEL. </t>
  </si>
  <si>
    <t>https://community.secop.gov.co/Public/Tendering/OpportunityDetail/Index?noticeUID=CO1.NTC.4127577&amp;isFromPublicArea=True&amp;isModal=False</t>
  </si>
  <si>
    <t>096</t>
  </si>
  <si>
    <t>GLADYS MARINA RIASCOS GUACHETA</t>
  </si>
  <si>
    <t xml:space="preserve">PRESTACIÓN DE SERVICIOS OPERATIVOS Y DE APOYO A LA GESTIÓN DE LA DIRECCIÓN TERRITORIAL ANDES OCCIDENTALES EN LA SUBSEDE POPAYÁN EN EL DESARROLLO DE ACTIVIDADES DE ARCHIVO, CORRESPONDENCIA, ATENCIÓN AL USUARIO, REGISTROS Y DEMÁS PROCESOS ADMINISTRATIVOS PROPIOS DE LA DEPENDENCIA </t>
  </si>
  <si>
    <t>https://community.secop.gov.co/Public/Tendering/OpportunityDetail/Index?noticeUID=CO1.NTC.4125350&amp;isFromPublicArea=True&amp;isModal=False</t>
  </si>
  <si>
    <t>097</t>
  </si>
  <si>
    <t>GLORIA CRISTINA PAZ MENESES</t>
  </si>
  <si>
    <t>PRESTACIÓN DE SERVICIOS TÉCNICOS PARA LA IMPLEMENTACIÓN DE LA ESTRATEGIA DE RESTAURACIÓN ECOLÓGICA Y USO, OCUPACIÓN Y TENENCIA DEL SFF GALERAS</t>
  </si>
  <si>
    <t>https://community.secop.gov.co/Public/Tendering/OpportunityDetail/Index?noticeUID=CO1.NTC.4124845&amp;isFromPublicArea=True&amp;isModal=False</t>
  </si>
  <si>
    <t>098</t>
  </si>
  <si>
    <t>JAUSMAN SHTID TAPASCO MENJURA</t>
  </si>
  <si>
    <t xml:space="preserve">PRESTACIÓN DE SERVICIOS ASISTENCIALES DEL PNN TATAMÁ, PARA LA IMPLEMENTACIÓN DEL PROGRAMA DE MONITOREO DE ESPECIES; PREVENCIÓN, VIGILANCIA Y CONTROL Y ECOTURISMO </t>
  </si>
  <si>
    <t>https://community.secop.gov.co/Public/Tendering/OpportunityDetail/Index?noticeUID=CO1.NTC.4125520&amp;isFromPublicArea=True&amp;isModal=False</t>
  </si>
  <si>
    <t>099</t>
  </si>
  <si>
    <t>DILMER FELIPE JIMÉNEZ LÓPEZ</t>
  </si>
  <si>
    <t>PRESTACIÓN DE SERVICIOS DE APOYO A LA GESTIÓN DEL PNN TATAMÁ, PARA LA IMPLEMENTACIÓN DEL PROTOCOLO DE PREVENCIÓN, VIGILANCIA Y CONTROL. EDUCACIÓN AMBIENTAL, ECOTURISMO Y MONITOREO E INVESTIGACIÓN DE ESPECIES</t>
  </si>
  <si>
    <t>https://community.secop.gov.co/Public/Tendering/OpportunityDetail/Index?noticeUID=CO1.NTC.4126101&amp;isFromPublicArea=True&amp;isModal=False</t>
  </si>
  <si>
    <t>100</t>
  </si>
  <si>
    <t>JULIANA USUGA RIVERA</t>
  </si>
  <si>
    <t xml:space="preserve">PRESTACIÓN DE SERVICIOS DE APOYO A LA GESTIÓN DEL PNN TATAMÁ, PARA LA IMPLEMENTACIÓN DEL PROTOCOLO DE PREVENCIÓN, VIGILANCIA Y CONTROL, MONITOREO DE LOS VOC Y EDUCACIÓN AMBIENTAL </t>
  </si>
  <si>
    <t>https://community.secop.gov.co/Public/Tendering/OpportunityDetail/Index?noticeUID=CO1.NTC.4126325&amp;isFromPublicArea=True&amp;isModal=False</t>
  </si>
  <si>
    <t>101</t>
  </si>
  <si>
    <t>LEONARDO MARTINEZ ORDOÑEZ</t>
  </si>
  <si>
    <t>https://community.secop.gov.co/Public/Tendering/OpportunityDetail/Index?noticeUID=CO1.NTC.4126711&amp;isFromPublicArea=True&amp;isModal=False</t>
  </si>
  <si>
    <t>102</t>
  </si>
  <si>
    <t>WILMER ANDRES ORDOÑEZ MARTINEZ</t>
  </si>
  <si>
    <t>PRESTACIÓN DE SERVICIOS TÉCNICOS Y DE APOYO EN LA VALORACIÓN SOCIAL, LA CONSERVACIÓN EN LA ZONA DE INFLUENCIA DEL PNN CVDJC.</t>
  </si>
  <si>
    <t>https://community.secop.gov.co/Public/Tendering/OpportunityDetail/Index?noticeUID=CO1.NTC.4126418&amp;isFromPublicArea=True&amp;isModal=False</t>
  </si>
  <si>
    <t>103</t>
  </si>
  <si>
    <t>NAYIBE YISSEL HERNANDEZ VELASQUEZ</t>
  </si>
  <si>
    <t>PRESTACIÓN DE SERVICIOS PROFESIONALES PARA EL FORTALECIMIENTO DEL PROCESO ADELANTADO EN LA ZONA CON FUNCIÓN AMORTIGUADORA, IMPLEMENTACIÓN DE HERRAMIENTAS DEL PAISAJE Y APOYO EN EL FORTALECIMIENTO DE INICIATIVAS DE CONSERVACIÓN PRIVADA DEL SANTUARIO GALERAS</t>
  </si>
  <si>
    <t>https://community.secop.gov.co/Public/Tendering/OpportunityDetail/Index?noticeUID=CO1.NTC.4126597&amp;isFromPublicArea=True&amp;isModal=False</t>
  </si>
  <si>
    <t>104</t>
  </si>
  <si>
    <t>JOSÉ NARCISO GOMÉZ GONZALEZ</t>
  </si>
  <si>
    <t xml:space="preserve">PRESTACIÓN DE SERVICIOS DE APOYO A LA GESTIÓN PARA LA EJECUCIÓN DE ACTIVIDADES DE RESTAURACIÓN ECOLÓGICA EN EL PARQUE NACIONAL NATURAL TATAMÁ </t>
  </si>
  <si>
    <t>https://community.secop.gov.co/Public/Tendering/OpportunityDetail/Index?noticeUID=CO1.NTC.4128232&amp;isFromPublicArea=True&amp;isModal=False</t>
  </si>
  <si>
    <t>105</t>
  </si>
  <si>
    <t>YANGELA YULIET RODRIGUEZ RIVERA</t>
  </si>
  <si>
    <t>PRESTAR LOS SERVICIOS TÉCNICOS EN LA IMPLEMENTACIÓN DEL PLAN DE ORDENAMIENTO ECOTURISTICO EN LOS SECTORES HABILITADOS DEL PNN TATAMÁ</t>
  </si>
  <si>
    <t>https://community.secop.gov.co/Public/Tendering/OpportunityDetail/Index?noticeUID=CO1.NTC.4128297&amp;isFromPublicArea=True&amp;isModal=False</t>
  </si>
  <si>
    <t>106</t>
  </si>
  <si>
    <t>SANDY MILENA PESTAÑA DÍAZ</t>
  </si>
  <si>
    <t>PRESTAR SERVICIOS TÉCNICOS COMO APOYO DE CAMPO EN RESERVAS NATURALES DE SOCIEDAD CIVIL, ESTRATEGIA DE USO OCUPACIÓN Y TENENCIA Y MONITOREO, ASÍ COMO EL APOYO A LA REVISIÓN CARTOGRÁFICA CORRESPONDIENTE A LA ESTRATEGIA DE RESTAURACIÓN, RELACIONADAS CON ACCIONES DE CONSERVACIÓN EN EL MARCO DEL ENFOQUE ESTRATÉGICO TERRITORIAL DE ANDES OCCIDENTALES</t>
  </si>
  <si>
    <t>https://community.secop.gov.co/Public/Tendering/OpportunityDetail/Index?noticeUID=CO1.NTC.4128746&amp;isFromPublicArea=True&amp;isModal=False</t>
  </si>
  <si>
    <t>107</t>
  </si>
  <si>
    <t>DAYANA ESTAFNIA ERAZO BOLAÑOS</t>
  </si>
  <si>
    <t>PRESTACIÓN DE SERVICIOS ASISTENCIALES Y DE APOYO PARA REALIZAR LAS LABORES OPERATIVAS EN LA IMPLEMENTACIÓN DE ACCIONES DE RESTAURACIÓN EN CADA SECTOR PRIORIZADO DEL PNN COMPLEJO VOLCÁNICO DOÑA JUANA Y CASCABEL</t>
  </si>
  <si>
    <t>https://community.secop.gov.co/Public/Tendering/OpportunityDetail/Index?noticeUID=CO1.NTC.4133355&amp;isFromPublicArea=True&amp;isModal=False</t>
  </si>
  <si>
    <t>108</t>
  </si>
  <si>
    <t>MARIBEL REALPE URBANO</t>
  </si>
  <si>
    <t>https://community.secop.gov.co/Public/Tendering/OpportunityDetail/Index?noticeUID=CO1.NTC.4131308&amp;isFromPublicArea=True&amp;isModal=False</t>
  </si>
  <si>
    <t>109</t>
  </si>
  <si>
    <t xml:space="preserve"> NAYIBE PAOLA LOPEZ LOPEZ</t>
  </si>
  <si>
    <t>PRESTACIÓN DE SERVICIOS ASISTENCIALES Y DE APOYO PARA REALIZAR LAS LABORES OPERATIVAS EN LA IMPLEMENTACIÓN DE ACCIONES DE RESTAURACIÓN EN CADA SECTOR PRIORIZADO DEL PNN COMPLEJO VOLCÁNICO DOÑA JUANA CASCABEL</t>
  </si>
  <si>
    <t>https://community.secop.gov.co/Public/Tendering/OpportunityDetail/Index?noticeUID=CO1.NTC.4132969&amp;isFromPublicArea=True&amp;isModal=False</t>
  </si>
  <si>
    <t>110</t>
  </si>
  <si>
    <t>MAIRA ALEJANDRA TIRADO URUETA</t>
  </si>
  <si>
    <t xml:space="preserve">PRESTAR SERVICIOS TÉCNICOS COMO APOYO DE CAMPO EN RESERVAS NATURALES DE SOCIEDAD CIVIL, ESTRATEGIA DE USO OCUPACIÓN Y TENENCIA Y MONITOREO, ASÍ COMO EL APOYO A LA REVISIÓN CARTOGRÁFICA CORRESPONDIENTE A LA ESTRATEGIA DE RESTAURACIÓN, RELACIONADAS CON ACCIONES DE CONSERVACIÓN EN EL MARCO DEL ENFOQUE ESTRATÉGICO TERRITORIAL DE ANDES OCCIDENTALES. </t>
  </si>
  <si>
    <t>https://community.secop.gov.co/Public/Tendering/OpportunityDetail/Index?noticeUID=CO1.NTC.4133739&amp;isFromPublicArea=True&amp;isModal=False</t>
  </si>
  <si>
    <t>111</t>
  </si>
  <si>
    <t>DEIBI JAVIER BENAVIDES LOPEZ</t>
  </si>
  <si>
    <t>PRESTACIÓN DE SERVICIOS ASISTENCIALES Y DE APOYO PARA REALIZAR LAS LABORES OPERATIVAS EN LA IMPLEMENTACIÓN DE ACCIONES DE RESTAURACIÓN EN CADA SECTOR PRIORIZADO DEL PNN COMPLEJO VOLCÁNICO DOÑA JUANA Y CASCABEL.</t>
  </si>
  <si>
    <t>https://community.secop.gov.co/Public/Tendering/OpportunityDetail/Index?noticeUID=CO1.NTC.4133098&amp;isFromPublicArea=True&amp;isModal=False</t>
  </si>
  <si>
    <t>112</t>
  </si>
  <si>
    <t>LEONARDO ALBERTO RAMIREZ RUBIO</t>
  </si>
  <si>
    <t>PRESTACIÓN DE SERVICIOS TÉCNICOS PARA LA EJECUCIÓN DEL PIAN CONJUNTO DE RECUPERACIÓN, MANEJO Y CONSERVACIÓN Y PLAN DE MANEJO DEL PNN LOS NEVADOS CON ÉNFASIS EN EL RELACIONAMIENTO CON ORGANIZACIONES,INSTITUCIONES Y CADENAS DE VALOR, EN CUMPLIMIENTO DEL FALLO DE TUTELA QUE DECLARA AL ÁREA PROTEGIDA COMO SUJETO DE DERECHOS</t>
  </si>
  <si>
    <t>https://community.secop.gov.co/Public/Tendering/OpportunityDetail/Index?noticeUID=CO1.NTC.4141007&amp;isFromPublicArea=True&amp;isModal=False</t>
  </si>
  <si>
    <t>113</t>
  </si>
  <si>
    <t>JOHANA ALEXANDRA ECHEVERRY GARZÓN</t>
  </si>
  <si>
    <t>PRESTACIÓN DE SERVICIOS PROFESIONALES PARA LA EJECUCIÓN Y SEGUIMIENTO DEL PLAN CONJUNTO DE RECUPERACIÓN, MANEJO, MANTENIMIENTO Y CONSERVACIÓN, EN EL MARCO DE LA SENTENCIA QUE DECLARA EL PNN LOS NEVADOS COMO SUJETO ESPECIAL DE DERECHOS</t>
  </si>
  <si>
    <t>https://community.secop.gov.co/Public/Tendering/OpportunityDetail/Index?noticeUID=CO1.NTC.4141337&amp;isFromPublicArea=True&amp;isModal=False</t>
  </si>
  <si>
    <t>114</t>
  </si>
  <si>
    <t>CRISTINA ARISTIZABAL CARDONA</t>
  </si>
  <si>
    <t>PRESTACIÓN DE SERVICIOS PROFESIONALES PARA APOYAR LA ESTRUCTURACIÓN E IMPLEMENTACIÓN DE LA ESTRATEGIA DE INTERVENCIÓN SOCIAL E INSTITUCIONAL DEL PARQUE NACIONAL NATURAL LOS NEVADOS</t>
  </si>
  <si>
    <t>https://community.secop.gov.co/Public/Tendering/OpportunityDetail/Index?noticeUID=CO1.NTC.4141490&amp;isFromPublicArea=True&amp;isModal=False</t>
  </si>
  <si>
    <t>115</t>
  </si>
  <si>
    <t>INGRIT CATALINA TAMAYO VARGAS</t>
  </si>
  <si>
    <t xml:space="preserve">PRESTACIÓN DE SERVICIOS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 </t>
  </si>
  <si>
    <t>https://community.secop.gov.co/Public/Tendering/OpportunityDetail/Index?noticeUID=CO1.NTC.4140862&amp;isFromPublicArea=True&amp;isModal=False</t>
  </si>
  <si>
    <t>116</t>
  </si>
  <si>
    <t>BRAYHAN BERMUDEZ PATIÑO</t>
  </si>
  <si>
    <t>PRESTACIÓN DE SERVICIOS DE APOYO A LA GESTIÓN PARA LA IMPLEMENTACIÓN DEL PLAN DE MANEJO DEL PNN LOS NEVADOS CON ÉNFASIS EN EL PLAN DE ORDENAMIENTO ECOTURÍSTICO Y PREVENCIÓN, VIGILANCIA Y CONTROL, EN CUMPLIMIENTO DE LA SENTENCIA QUE DECLARÓ AL PNN LOS NEVADOS SUJETO DE DERECHOS</t>
  </si>
  <si>
    <t>https://community.secop.gov.co/Public/Tendering/OpportunityDetail/Index?noticeUID=CO1.NTC.4141402&amp;isFromPublicArea=True&amp;isModal=False</t>
  </si>
  <si>
    <t>117</t>
  </si>
  <si>
    <t>LAURA MARCELA RENGIFO BENITEZ</t>
  </si>
  <si>
    <t>PRESTACIÓN DE SERVICIOS PROFESIONALES PARA LA IMPLEMENTACIÓN DE LA ESTRATEGIA DE RESTAURACIÓN ECOLÓGICA DEL PLAN DE MANEJO DEL PNN LOS NEVADOS Y LA ARTICULACIÓN CON EL PLAN CONJUNTO DE RECUPERACIÓN, MANEJO, MANTENIMIENTO Y CONSERVACIÓN COMO SUJETO DE DERECHOS</t>
  </si>
  <si>
    <t>https://community.secop.gov.co/Public/Tendering/OpportunityDetail/Index?noticeUID=CO1.NTC.4141634&amp;isFromPublicArea=True&amp;isModal=False</t>
  </si>
  <si>
    <t>118</t>
  </si>
  <si>
    <t>ANDRES FELIPE QUINTERO ARIAS</t>
  </si>
  <si>
    <t>PRESTACIÓN DE SERVICIOS PROFESIONALES PARA LA EJECUCIÓN DEL PLAN DE MANEJO DEL PNN LOS NEVADOS CON ÉNFASIS EN EL PLAN DE ORDENAMIENTO ECOTURÍSTICO Y EN CUMPLIMIENTO DEL FALLO DE TUTELA QUE DECLARA AL PNN LOS NEVADOS COMO SUJETO DE DERECHOS.</t>
  </si>
  <si>
    <t>https://community.secop.gov.co/Public/Tendering/OpportunityDetail/Index?noticeUID=CO1.NTC.4142051&amp;isFromPublicArea=True&amp;isModal=False</t>
  </si>
  <si>
    <t>119</t>
  </si>
  <si>
    <t>MANUEL ANTONIO MOMPOTES QUIRÁ</t>
  </si>
  <si>
    <t>PRESTACIÓN DE SERVICIOS DE APOYO A LA GESTIÓN PARA PREVENCIÓN. VIGILANCIA Y CONTROL EN COORDINACIÓN CON LAS COMUNIDADES ÉTNICAS EN LOS SECTORES DE MANEJO DEFINIDOS EN EL PNN PURACÉ</t>
  </si>
  <si>
    <t>https://community.secop.gov.co/Public/Tendering/OpportunityDetail/Index?noticeUID=CO1.NTC.4141785&amp;isFromPublicArea=True&amp;isModal=False</t>
  </si>
  <si>
    <t>120</t>
  </si>
  <si>
    <t>GINA MARCELA JIMENEZ VARGAS</t>
  </si>
  <si>
    <t>PRESTACIÓN DE SERVICIOS PROFESIONALES EN LA DIRECCIÓN TERRITORIAL ANDES OCCIDENTALES PARA PROMOVER LAS ACCIONES DEL CENTRO DE INTERPRETACIÓN AMBIENTAL Y LA ECOTIENDA, LA CUAL BUSCA PROMOVER LA SENSIBILIZACIÓN CIUDADANA RESPECTO A LA CONSERVACIÓN DE LA BIODIVERSIDAD, PARA POSICIONAR LA GESTIÓN DEL SUBSISTEMA DE ÁREAS PROTEGIDAS ANDES OCCIDENTALES Y OTRAS ESTRATEGIAS DE CONSERVACIÓN DE ACUERDO AL ENFOQUE TERRITORIAL Y LOS PROCESOS ESTRATÉGICOS.</t>
  </si>
  <si>
    <t>https://community.secop.gov.co/Public/Tendering/OpportunityDetail/Index?noticeUID=CO1.NTC.4145291&amp;isFromPublicArea=True&amp;isModal=False</t>
  </si>
  <si>
    <t>121</t>
  </si>
  <si>
    <t>JORGE ELIECER DAVID HIGUITA</t>
  </si>
  <si>
    <t xml:space="preserve">PRESTACIÓN DE SERVICIOS PROFESIONALES DE LA DIRECCIÓN TERRITORIAL ANDES OCCIDENTALES PARA FORTALECER
EL RELACIONAMIENTO CON GRUPOS ÉTNICOS EN LAS ÁREAS PROTEGIDAS Y SUS ZONAS DE INFLUENCIA, EN EL MARCO DE LA ESTRATEGIA DE PARTICIPACIÓN DE PARQUES NACIONALES NATURALES DE COLOMBIA
</t>
  </si>
  <si>
    <t>https://community.secop.gov.co/Public/Tendering/OpportunityDetail/Index?noticeUID=CO1.NTC.4146086&amp;isFromPublicArea=True&amp;isModal=False</t>
  </si>
  <si>
    <t>122</t>
  </si>
  <si>
    <t>FRANCIS BERNEL GOMEZ ORDOÑEZ</t>
  </si>
  <si>
    <t>https://community.secop.gov.co/Public/Tendering/OpportunityDetail/Index?noticeUID=CO1.NTC.4146985&amp;isFromPublicArea=True&amp;isModal=False</t>
  </si>
  <si>
    <t>123</t>
  </si>
  <si>
    <t>MIYER IVAN CERON MUÑOZ</t>
  </si>
  <si>
    <t>PRESTACIÓN DE SERVICIOS PROFESIONALES PARA LA IMPLEMENTACIÓN DE ACCIONES DE RESTAURACIÓN ACTIVA Y PASIVA Y SISTEMAS SOSTENIBLES PARA LA CONSERVACIÓN EN EL PNN COMPLEJO VOLCÁNICO DOÑA JUANA CASCABEL U SUS ZONAS ALEDAÑAS</t>
  </si>
  <si>
    <t>https://community.secop.gov.co/Public/Tendering/OpportunityDetail/Index?noticeUID=CO1.NTC.4152326&amp;isFromPublicArea=True&amp;isModal=False</t>
  </si>
  <si>
    <t>124</t>
  </si>
  <si>
    <t>OLGA LUCIA LLANOS MARTINEZ</t>
  </si>
  <si>
    <r>
      <t>PRESTACIÓN DE SERVICIOS PROFESIONALES PARA APORTAR EN LA IMPLEMENTACIÓN DE LA RUTA DE AMPLIACIÓN DEL PNN TATAMÁ</t>
    </r>
    <r>
      <rPr>
        <sz val="10"/>
        <color rgb="FF000000"/>
        <rFont val="Calibri"/>
        <family val="2"/>
        <scheme val="minor"/>
      </rPr>
      <t>.</t>
    </r>
  </si>
  <si>
    <t>https://community.secop.gov.co/Public/Tendering/OpportunityDetail/Index?noticeUID=CO1.NTC.4151682&amp;isFromPublicArea=True&amp;isModal=False</t>
  </si>
  <si>
    <t>125</t>
  </si>
  <si>
    <t>JHON EDUAR ROJAS OSORIO</t>
  </si>
  <si>
    <t>PRESTACIÓN DE SERVICIOS TÉCNICOS PARA LA EJECUCIÓN DE ACTIVIDADES DE RESTAURACIÓN ECOLÓGICA, MONITOREO Y PREVENCIÓN, VIGILANCIA Y CONTROL DEL PNN TATAMÁ</t>
  </si>
  <si>
    <t>https://community.secop.gov.co/Public/Tendering/OpportunityDetail/Index?noticeUID=CO1.NTC.4152667&amp;isFromPublicArea=True&amp;isModal=False</t>
  </si>
  <si>
    <t>126</t>
  </si>
  <si>
    <t>CRISTIAN HERNAN ARCILA HERRERA</t>
  </si>
  <si>
    <t>PRESTACIÓN DE SERVICIOS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t>
  </si>
  <si>
    <t>https://community.secop.gov.co/Public/Tendering/OpportunityDetail/Index?noticeUID=CO1.NTC.4152646&amp;isFromPublicArea=True&amp;isModal=False</t>
  </si>
  <si>
    <t>128</t>
  </si>
  <si>
    <t>OSCAR EFREN MENESES CERON</t>
  </si>
  <si>
    <t>PRESTAR DE SERVICIOS DE APOYO A LA GESTIÓN PARA LA IMPLEMENTACIÓN DE LA ESTRATEGIA DE PREVENCIÓN, VIGILANCIA Y CONTROL DE LOS ECOSISTEMAS DE PÁRAMO EN LOS SECTORES DE MANEJO DEFINIDOS EN EL PNN PURACÉ.</t>
  </si>
  <si>
    <t>https://community.secop.gov.co/Public/Tendering/OpportunityDetail/Index?noticeUID=CO1.NTC.4154416&amp;isFromPublicArea=True&amp;isModal=False</t>
  </si>
  <si>
    <t>129</t>
  </si>
  <si>
    <t>DORIS DEL CARMEN CHAVES PIZARRO</t>
  </si>
  <si>
    <t>https://community.secop.gov.co/Public/Tendering/OpportunityDetail/Index?noticeUID=CO1.NTC.4154422&amp;isFromPublicArea=True&amp;isModal=False</t>
  </si>
  <si>
    <t>130</t>
  </si>
  <si>
    <t>EDWAR HENRY GUARIN GALEANO</t>
  </si>
  <si>
    <t>PRESTACIÓN DE SERVICIOS PROFESIONALES PARA IMPLEMENTAR LA ESTRATEGIA DE ECOTURISMO DEL PNN TATAMÁ EN LOS ESCENARIOS LOCALES Y REGIONALES CON LOS DIFERENTES ACTORES</t>
  </si>
  <si>
    <t>https://community.secop.gov.co/Public/Tendering/OpportunityDetail/Index?noticeUID=CO1.NTC.4162472&amp;isFromPublicArea=True&amp;isModal=False</t>
  </si>
  <si>
    <t>131</t>
  </si>
  <si>
    <t>ROSAICELA IMBACHI SAMBON</t>
  </si>
  <si>
    <t>PRESTACIÓN DE SERVICIOS DE APOYO A LA GESTIÓN EN EL EJERCICIO DE LA AUTORIDAD AMBIENTAL, MEDIANTE ACCIONES DE PREVENCIÓN, CONTROL Y VIGILANCIA</t>
  </si>
  <si>
    <t>https://community.secop.gov.co/Public/Tendering/OpportunityDetail/Index?noticeUID=CO1.NTC.4162491&amp;isFromPublicArea=True&amp;isModal=False</t>
  </si>
  <si>
    <t>132</t>
  </si>
  <si>
    <t>JUAN ANTONIO BURBANO ANACONA</t>
  </si>
  <si>
    <t>https://community.secop.gov.co/Public/Tendering/OpportunityDetail/Index?noticeUID=CO1.NTC.4164342&amp;isFromPublicArea=True&amp;isModal=False</t>
  </si>
  <si>
    <t>133</t>
  </si>
  <si>
    <t>SILVANA MARCELA BENAVIDEZ MORILLO</t>
  </si>
  <si>
    <t>PRESTACIÓN DE SERVICIOS PROFESIONALES PARA IMPLEMENTACIÓN DE ESTRATEGIAS ESPECIALES DE MANEJO CON LOS RESGUARDOS RELACIONADOS CON EL PNN NEVADO DEL HUILA</t>
  </si>
  <si>
    <t>https://community.secop.gov.co/Public/Tendering/OpportunityDetail/Index?noticeUID=CO1.NTC.4162184&amp;isFromPublicArea=True&amp;isModal=False</t>
  </si>
  <si>
    <t>134</t>
  </si>
  <si>
    <t>RUTH ALCIRA PINEDA ZAMBRANO</t>
  </si>
  <si>
    <t>PRESTACIÓN DE SERVICIOS PROFESIONALES PARA FORTALECER LOS PROCESOS DE ORDENAMIENTO Y DE RELACIONAMIENTO CON COMUNIDADES ÉTNICAS Y CAMPESINAS DEL ÁREA DE INFLUENCIA DEL PNN TATAMÁ.</t>
  </si>
  <si>
    <t>135</t>
  </si>
  <si>
    <t>ARIANNA BRIGGETTE GUTIÉRREZ PERALTA</t>
  </si>
  <si>
    <t>PRESTACIÓN DE SERVICIOS PROFESIONALES PARA LA IMPLEMENTACIÓN DE LA ESTRATEGIA DE RESTAURACIÓN ECOLÓGICA PARTICIPATIVA DEL PLAN DE MANEJO DEL PNN NEVADO DEL HUILA, EN LAS ZONAS DE HUILA Y TOLIMA</t>
  </si>
  <si>
    <t>https://community.secop.gov.co/Public/Tendering/OpportunityDetail/Index?noticeUID=CO1.NTC.4163436&amp;isFromPublicArea=True&amp;isModal=False</t>
  </si>
  <si>
    <t>136</t>
  </si>
  <si>
    <t>SILVIO CORREA ROJAS</t>
  </si>
  <si>
    <t>PRESTACIÓN DE SERVICIOS TÉCNICOS PARA EL DESARROLLO DEL EJERCICIO DE LA AUTORIDAD AMBIENTAL, CONTRIBUYENDO A LA IMPLEMENTACIÓN DEL PLAN DE MANEJO Y EL PLAN CONJUNTO DE RECUPERACIÓN, MANEJO Y CONSERVACIÓN QUE ORDENÓ LA SENTENCIA QUE DECLARÓ EL PARQUE COMO SUJETO DE DERECHOS</t>
  </si>
  <si>
    <t>https://community.secop.gov.co/Public/Tendering/OpportunityDetail/Index?noticeUID=CO1.NTC.4196694&amp;isFromPublicArea=True&amp;isModal=False</t>
  </si>
  <si>
    <t>137</t>
  </si>
  <si>
    <t>LUIS CARLOS LOPEZ GRANADA</t>
  </si>
  <si>
    <t>PRESTACIÓN DE SERVICIOS DE APOYO A LA GESTIÓN PARA LA IMPLEMENTACIÓN DEL PLAN DE MANEJO DEL PNN LOS NEVADOS, CON ÉNFASIS EN EL PROGRAMA DE RESTAURACIÓN ECOLÓGICA, PREVENCIÓN, VIGILANCIA Y CONTROL, EN CUMPLIMIENTO DE LA SENTENCIA QUE LO DECLARÓ COMO SUJETO DE DERECHOS</t>
  </si>
  <si>
    <t>1.054.994.574.</t>
  </si>
  <si>
    <t>https://community.secop.gov.co/Public/Tendering/OpportunityDetail/Index?noticeUID=CO1.NTC.4164521&amp;isFromPublicArea=True&amp;isModal=False</t>
  </si>
  <si>
    <t>138</t>
  </si>
  <si>
    <t>LUIS FERNANDO PAYAN PEREA</t>
  </si>
  <si>
    <t>PRESTACIÓN DE SERVICIOS PROFESIONALES PARA LA ACTUALIZACIÓN E IMPLEMENTACIÓN DEL PROGRAMA DE MONITOREO DEL SANTUARIO DE FAUNA Y FLORA OTÚN QUIMBAYA</t>
  </si>
  <si>
    <t>https://community.secop.gov.co/Public/Tendering/OpportunityDetail/Index?noticeUID=CO1.NTC.4177876&amp;isFromPublicArea=True&amp;isModal=False</t>
  </si>
  <si>
    <t>139</t>
  </si>
  <si>
    <t>KAREN JINETH ALVARADO MARTINEZ</t>
  </si>
  <si>
    <t xml:space="preserve">PRESTACIÓN DE SERVICIOS TÉCNICOS PARA LA IMPLEMENTACIÓN DEL PLAN CONJUNTO DE RECUPERACIÓN, MANEJO, MANTENIMIENTO Y CONSERVACIÓN Y EL PLAN DE MANEJO DEL PNN LOS NEVADOS, CON ÉNFASIS EN LA SITUACIÓN DE MANEJO DE USO, OCUPACIÓN Y TENENCIA. </t>
  </si>
  <si>
    <t>140</t>
  </si>
  <si>
    <t>MONICA HERNANDEZ CARMONA</t>
  </si>
  <si>
    <t>PRESTACIÓN DE SERVICIOS TÉCNICOS PARA LA EJECUCIÓN DEL PLAN CONJUNTO DE RECUPERACIÓN, MANEJO Y CONSERVACIÓN Y PLAN DE MANEJO DEL PNN LOS NEVADOS CON ÉNFASIS EN EL RELACIONAMIENTO CON ORGANIZACIONES, INSTITUCIONES Y CADENAS DE VALOR, EN CUMPLIMIENTO DEL FALLO DE TUTELA QUE DECLARA AL ÁREA PROTEGIDA COMO SUJETO DE DERECHOS</t>
  </si>
  <si>
    <t>https://community.secop.gov.co/Public/Tendering/OpportunityDetail/Index?noticeUID=CO1.NTC.4196435&amp;isFromPublicArea=True&amp;isModal=False</t>
  </si>
  <si>
    <t>141</t>
  </si>
  <si>
    <t>JHOY FLEMING CORDOBA CALVO</t>
  </si>
  <si>
    <t>PRESTACIÓN DE SERVICIOS PROFESIONALES EN LA IMPLEMENTACIÓN DE LA ESTRATEGIA DE RESTAURACIÓN DEL PNN PURACÉ</t>
  </si>
  <si>
    <t>PNN PURACE</t>
  </si>
  <si>
    <t>https://community.secop.gov.co/Public/Tendering/OpportunityDetail/Index?noticeUID=CO1.NTC.4304061&amp;isFromPublicArea=True&amp;isModal=False</t>
  </si>
  <si>
    <t>142</t>
  </si>
  <si>
    <t>JENNIFER BRANCH BERMÚDEZ</t>
  </si>
  <si>
    <t>PRESTACIÓN DE SERVICIOS PROFESIONALES EN LOS DIFERENTES PROCESOS QUE SE REQUIEREN PARA EL FORTALECIMIENTO Y CONSOLIDACIÓN DEL SUBSISTEMA ANDES OCCIDENTALES CON ÉNFASIS EN LA ARTICULACIÓN DE PROCESOS DE ÁREAS PROTEGIDAS PÚBLICAS Y PRIVADAS, ESTRATEGIAS COMPLEMENTARIAS DE CONSERVACIÓN Y EL APOYO A LOS PROCESOS DE RESERVAS NATURALES DE LA SOCIEDAD CIVIL</t>
  </si>
  <si>
    <t>https://community.secop.gov.co/Public/Tendering/OpportunityDetail/Index?noticeUID=CO1.NTC.4230917&amp;isFromPublicArea=True&amp;isModal=False</t>
  </si>
  <si>
    <t>143</t>
  </si>
  <si>
    <t>WILORD RINCON ARANGO</t>
  </si>
  <si>
    <t>PRESTACIÓN DE SERVICIOS PROFESIONALES A LA DIRECCIÓN TERRITORIAL ANDES OCCIDENTALES EN EL RELACIONAMIENTO POLÍTICO CON ACTORES, FORTALECIENDO ESCENARIOS DE GOBERNANZA Y GESTIÓN DE RECURSOS POR COMPENSACIÓN, EN EL MARCO DEL SUBSISTEMA REGIONAL DE ÁREAS PROTEGIDAS DE ANDES OCCIDENTALES – SAO.</t>
  </si>
  <si>
    <t>https://community.secop.gov.co/Public/Tendering/OpportunityDetail/Index?noticeUID=CO1.NTC.4249571&amp;isFromPublicArea=True&amp;isModal=False</t>
  </si>
  <si>
    <t>144</t>
  </si>
  <si>
    <t>OSCAR EDUARDO JOJOA MONTENEGRO</t>
  </si>
  <si>
    <t>PRESTAR SERVICIOS PARA LA GESTIÓN EN LA IMPLEMENTACIÓN DEL PLAN DE ORDENAMIENTO ECOTURÍSTICO Y APOYO A LAS LÍNEAS ESTRATÉGICAS DEL PLAN DE MANEJO DEL SANTUARIO DE FLORA ISLA DE LA COROTA</t>
  </si>
  <si>
    <t>https://community.secop.gov.co/Public/Tendering/OpportunityDetail/Index?noticeUID=CO1.NTC.4248161&amp;isFromPublicArea=True&amp;isModal=False</t>
  </si>
  <si>
    <t>145</t>
  </si>
  <si>
    <t>RICARDO ARTURO HERRERA FAJARDO</t>
  </si>
  <si>
    <t>https://community.secop.gov.co/Public/Tendering/OpportunityDetail/Index?noticeUID=CO1.NTC.4248071&amp;isFromPublicArea=True&amp;isModal=False</t>
  </si>
  <si>
    <t>146</t>
  </si>
  <si>
    <t>CALUDIA MARCELA SALAZAR SANDOVAL</t>
  </si>
  <si>
    <t>PRESTACIÓN DE SERVICIOS PROFESIONALES A LA DIRECCIÓN TERRITORIAL ANDES OCCIDENTALES, PARA FORTALECER Y APOYAR LOS ANÁLISIS Y DIAGNÓSTICOS TERRITORIALES EN LOS NIVELES DE ÁREA PROTEGIDA, MOSAICOS DE PAISAJE Y ESCENARIOS DE GOBERNANZA PRIORIZADOS PARA EL SUBSISTEMA DE ÁREAS PROTEGIDAS DE ANDES OCCIDENTALES</t>
  </si>
  <si>
    <t>https://community.secop.gov.co/Public/Tendering/OpportunityDetail/Index?noticeUID=CO1.NTC.4296229&amp;isFromPublicArea=True&amp;isModal=False</t>
  </si>
  <si>
    <t>147</t>
  </si>
  <si>
    <t>ANGIE DANIELA FERNANDEZ MONTILLA</t>
  </si>
  <si>
    <t>PRESTACIÓN DE SERVICIOS PROFESIONALES EN LA IMPLEMENTACIÓN DE LA ESTRATEGIA DE EDUCACIÓN AMBIENTAL Y RELACIONAMIENTO CON ACTORES DEL PNN PURACÉ.</t>
  </si>
  <si>
    <t>https://community.secop.gov.co/Public/Tendering/OpportunityDetail/Index?noticeUID=CO1.NTC.4303689&amp;isFromPublicArea=True&amp;isModal=False</t>
  </si>
  <si>
    <t>148</t>
  </si>
  <si>
    <t xml:space="preserve">PRESTACIÓN DE SERVICIOS DE APOYO A LA GESTIÓN PARA LA IMPLEMENTACIÓN DEL PLAN DE MANEJO DEL PNN LOS NEVADOS, CON ÉNFASIS EN EL PROGRAMA DE RESTAURACIÓN ECOLÓGICA, PREVENCIÓN, VIGILANCIA Y CONTROL, EN CUMPLIMIENTO DE LA SENTENCIA QUE LO DECLARÓ COMO SUJETO DE DERECHOS. </t>
  </si>
  <si>
    <t>https://community.secop.gov.co/Public/Tendering/OpportunityDetail/Index?noticeUID=CO1.NTC.4310645&amp;isFromPublicArea=True&amp;isModal=False</t>
  </si>
  <si>
    <t>149</t>
  </si>
  <si>
    <t>MARÍA ANDREA CANO ARANGO</t>
  </si>
  <si>
    <t xml:space="preserve">PRESTACIÓN DE SERVICIOS TÉCNICOS Y DE APOYO A LA GESTIÓN DE LA DIRECCIÓN TERRITORIAL ANDES OCCIDENTALES EN EL ÁREA PRESUPUESTO. </t>
  </si>
  <si>
    <t>https://community.secop.gov.co/Public/Tendering/OpportunityDetail/Index?noticeUID=CO1.NTC.4309199&amp;isFromPublicArea=True&amp;isModal=False</t>
  </si>
  <si>
    <t>150</t>
  </si>
  <si>
    <t>JUAN ESTEBAN LONDOÑO</t>
  </si>
  <si>
    <t>PRESTACIÓN DE SERVICIOS PROFESIONALES PARA LA ORIENTACIÓN, EVALUACIÓN DE RIESGO PSICOSOCIAL, LA IMPLEMENTACIÓN DEL PLAN DE BIENESTAR EN LA DTAO, CAPACITACIÓN Y PLAN DE TALENTO HUMANO.</t>
  </si>
  <si>
    <t>https://community.secop.gov.co/Public/Tendering/OpportunityDetail/Index?noticeUID=CO1.NTC.4349631&amp;isFromPublicArea=True&amp;isModal=False</t>
  </si>
  <si>
    <t>151</t>
  </si>
  <si>
    <t>YULIANA PELAEZ MARIN</t>
  </si>
  <si>
    <t xml:space="preserve">PRESTAR LOS SERVICIOS ASISTENCIALES Y DE APOYO A LA GESTIÓN DEL PNN TATAMÁ PARA EL DESARROLLO DE ACTIVIDADES DE ARCHIVO, CORRESPONDENCIA, ATENCIÓN AL USUARIO Y ACCIONES DE EDUCACIÓN AMBIENTAL </t>
  </si>
  <si>
    <t>https://community.secop.gov.co/Public/Tendering/OpportunityDetail/Index?noticeUID=CO1.NTC.4374050&amp;isFromPublicArea=True&amp;isModal=False</t>
  </si>
  <si>
    <t>152</t>
  </si>
  <si>
    <t>ALEJANDRO CAMARGO GARCÍA</t>
  </si>
  <si>
    <t>PRESTACIÓN DE SERVICIOS PROFESIONALES PARA FORTALECER LOS PROCESOS DE MONITOREO E INVESTIGACIÓN DE LA DTAO, APOYANDO LA PLANIFICACIÓN, E INICIO DE LA IMPLEMENTACIÓN DE ACTIVIDADES, QUE PERMITAN LA MITIGACIÓN DE LAS AMENAZAS Y PRESIONES SOBRE LOS VALORES OBJETO DE CONSERVACIÓN Y SERVICIOS ECOSISTÉMICOS DE ACUERDO AL ENFOQUE TERRITORIAL Y LOS PROCESOS ESTRATÉGICOS</t>
  </si>
  <si>
    <t>https://community.secop.gov.co/Public/Tendering/OpportunityDetail/Index?noticeUID=CO1.NTC.4374834&amp;isFromPublicArea=True&amp;isModal=False</t>
  </si>
  <si>
    <t>153</t>
  </si>
  <si>
    <t>IVETT CRISTINA JIMÉNEZ DELGADO</t>
  </si>
  <si>
    <t xml:space="preserve">PRESTACIÓN DE SERVICIOS PROFESIONALES A LA DIRECCIÓN TERRITORIAL ANDES OCCIDENTALES PARA FORTALECER LA GESTIÓN DE INFORMACIÓN SOCIAL, JURÍDICA, ESPACIAL, DE MODOS DE VIDA Y SISTEMAS DE PRODUCCIÓN PARA ORIENTAR MEDIDAS DE MANEJO ASOCIADAS AL USO DEL SUELO, LA OCUPACIÓN HUMANA Y LA TENENCIA DE LA TIERRA EN EL MARCO DEL ORDENAMIENTO TERRITORIAL. </t>
  </si>
  <si>
    <t>1113642271.</t>
  </si>
  <si>
    <t>https://community.secop.gov.co/Public/Tendering/OpportunityDetail/Index?noticeUID=CO1.NTC.4375908&amp;isFromPublicArea=True&amp;isModal=False</t>
  </si>
  <si>
    <t>154</t>
  </si>
  <si>
    <t>DANIEL HERRERA JARAMILLO</t>
  </si>
  <si>
    <t>PRESTAR SERVICIOS PROFESIONALES PARA IMPLEMENTAR LA ESTRATEGIA DE RESTAURACIÓN, USO, OCUPACIÓN Y TENENCIA Y EDUCACIÓN AMBIENTAL EN EL PARQUE NACIONAL NATURAL TATAMÁ</t>
  </si>
  <si>
    <t>1.130.622.568.</t>
  </si>
  <si>
    <t>https://community.secop.gov.co/Public/Tendering/OpportunityDetail/Index?noticeUID=CO1.NTC.4413751&amp;isFromPublicArea=True&amp;isModal=False</t>
  </si>
  <si>
    <t>155</t>
  </si>
  <si>
    <t>MARIA CAMILA TÁUTIVA CASTAÑO</t>
  </si>
  <si>
    <t>Prestar servicios profesionales Dirección Territorial Andes Occidentales para la planificación e implementación de actividades en las áreas con vocación ecoturística y la interpretación del patrimonio</t>
  </si>
  <si>
    <t>https://community.secop.gov.co/Public/Tendering/OpportunityDetail/Index?noticeUID=CO1.NTC.4516331&amp;isFromPublicArea=True&amp;isModal=False</t>
  </si>
  <si>
    <t>156</t>
  </si>
  <si>
    <t>PRESTAR SERVICIOS PROFESIONALES A LA DIRECCIÓN TERRITORIAL ANDES OCCIDENTALES EN LA FORMULACIÓN, SEGUIMIENTO, EVALUACIÓN Y REPORTES DE PLANES INSTITUCIONALES Y PROYECTOS DE INVERSIÓN, EN EL MARCO DEL MODELO INTEGRADO DE PLANEACIÓN Y GESTIÓN.</t>
  </si>
  <si>
    <t>https://community.secop.gov.co/Public/Tendering/OpportunityDetail/Index?noticeUID=CO1.NTC.4515097&amp;isFromPublicArea=True&amp;isModal=False</t>
  </si>
  <si>
    <t>Prestar servicios profesionales en la Dirección Territorial Andes Occidentales en el fortalecimiento de la infraestructura tecnológica, administración y manejo de los sistemas de información y bases de datos.</t>
  </si>
  <si>
    <t>https://community.secop.gov.co/Public/Tendering/OpportunityDetail/Index?noticeUID=CO1.NTC.4514196&amp;isFromPublicArea=True&amp;isModal=False</t>
  </si>
  <si>
    <t>Prestar servicios profesionales brindando acompañamiento jurídico a la Dirección Territorial Andes Occidentales con énfasis en los procesos relacionados con el uso, regulación y aprovechamiento de los recursos naturales.</t>
  </si>
  <si>
    <t>https://community.secop.gov.co/Public/Tendering/OpportunityDetail/Index?noticeUID=CO1.NTC.4514481&amp;isFromPublicArea=True&amp;isModal=False</t>
  </si>
  <si>
    <t>NÉSTOR RAÚL SÁNCHEZ RAMÍREZ</t>
  </si>
  <si>
    <t>Prestación de servicios y de apoyo a la dirección territorial andes occidentales en su gestión administrativa para realizar actividades en el centro de documentación, apoyo a los procesos contractuales y administración de la información DTAO</t>
  </si>
  <si>
    <t>1.591.823.</t>
  </si>
  <si>
    <t>https://community.secop.gov.co/Public/Tendering/OpportunityDetail/Index?noticeUID=CO1.NTC.4540595&amp;isFromPublicArea=True&amp;isModal=False</t>
  </si>
  <si>
    <t>https://community.secop.gov.co/Public/Tendering/OpportunityDetail/Index?noticeUID=CO1.NTC.4555532&amp;isFromPublicArea=True&amp;isModal=False</t>
  </si>
  <si>
    <t>https://community.secop.gov.co/Public/Tendering/OpportunityDetail/Index?noticeUID=CO1.NTC.4562397&amp;isFromPublicArea=True&amp;isModal=False</t>
  </si>
  <si>
    <t>https://community.secop.gov.co/Public/Tendering/OpportunityDetail/Index?noticeUID=CO1.NTC.4568566&amp;isFromPublicArea=True&amp;isModal=False</t>
  </si>
  <si>
    <t>https://community.secop.gov.co/Public/Tendering/OpportunityDetail/Index?noticeUID=CO1.NTC.4571063&amp;isFromPublicArea=True&amp;isModal=False</t>
  </si>
  <si>
    <t>https://community.secop.gov.co/Public/Tendering/OpportunityDetail/Index?noticeUID=CO1.NTC.4571256&amp;isFromPublicArea=True&amp;isModal=False</t>
  </si>
  <si>
    <t>https://community.secop.gov.co/Public/Tendering/OpportunityDetail/Index?noticeUID=CO1.NTC.4564340&amp;isFromPublicArea=True&amp;isModal=False</t>
  </si>
  <si>
    <t>https://community.secop.gov.co/Public/Tendering/OpportunityDetail/Index?noticeUID=CO1.NTC.4565259&amp;isFromPublicArea=True&amp;isModal=False</t>
  </si>
  <si>
    <t>MARÍA CAMILA SOLANO CLAROS</t>
  </si>
  <si>
    <t>https://community.secop.gov.co/Public/Tendering/OpportunityDetail/Index?noticeUID=CO1.NTC.4562880&amp;isFromPublicArea=True&amp;isModal=False</t>
  </si>
  <si>
    <t>https://community.secop.gov.co/Public/Tendering/OpportunityDetail/Index?noticeUID=CO1.NTC.4564783&amp;isFromPublicArea=True&amp;isModal=False</t>
  </si>
  <si>
    <t>https://community.secop.gov.co/Public/Tendering/OpportunityDetail/Index?noticeUID=CO1.NTC.4565229&amp;isFromPublicArea=True&amp;isModal=False</t>
  </si>
  <si>
    <t>LIZETH TATIANA CARDONA GIRALDO</t>
  </si>
  <si>
    <t>PRESTACIÓN DE SERVICIOS PROFESIONALES PARA LA IMPLEMENTACIÓN Y ACTUALIZACIÓN DEL PLAN DE ORDENAMIENTO ECOTURÍSTICO POE Y RELACIONAMIENTO CON ACTORES PARA EL SF ISLA DE LA COROTA</t>
  </si>
  <si>
    <t>https://community.secop.gov.co/Public/Tendering/OpportunityDetail/Index?noticeUID=CO1.NTC.4565165&amp;isFromPublicArea=True&amp;isModal=False</t>
  </si>
  <si>
    <t>MARIA TERESA HERNANDEZ IBARRA</t>
  </si>
  <si>
    <t>https://community.secop.gov.co/Public/Tendering/OpportunityDetail/Index?noticeUID=CO1.NTC.4566252&amp;isFromPublicArea=True&amp;isModal=False</t>
  </si>
  <si>
    <t>ANGÉLICA RAQUEL CUENCA SALAZAR</t>
  </si>
  <si>
    <t>https://community.secop.gov.co/Public/Tendering/OpportunityDetail/Index?noticeUID=CO1.NTC.4572012&amp;isFromPublicArea=True&amp;isModal=False</t>
  </si>
  <si>
    <t>https://community.secop.gov.co/Public/Tendering/OpportunityDetail/Index?noticeUID=CO1.NTC.4579418&amp;isFromPublicArea=True&amp;isModal=False</t>
  </si>
  <si>
    <t>PRESTAR SERVICIOS TÉCNICOS Y DE APOYO PARA LA EJECUCIÓN DEL PLAN DE MANEJO DEL PNN NEVADO DEL HUILA EN LOS PROCESOS ADMINISTRATIVOS Y CONTRACTUALES QUE SE DERIVEN DE LA GESTIÓN DEL ÁREA PROTEGIDA,FUNDAMENTALES PARA EL FORTALECIMIENTO DE LA CAPACIDAD INSTITUCIONAL.</t>
  </si>
  <si>
    <t>https://community.secop.gov.co/Public/Tendering/OpportunityDetail/Index?noticeUID=CO1.NTC.4579227&amp;isFromPublicArea=True&amp;isModal=False</t>
  </si>
  <si>
    <t>https://community.secop.gov.co/Public/Tendering/OpportunityDetail/Index?noticeUID=CO1.NTC.4586873&amp;isFromPublicArea=True&amp;isModal=False</t>
  </si>
  <si>
    <t>HELMUTH ERNESTO RIVEROS GIRALDO</t>
  </si>
  <si>
    <t>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t>
  </si>
  <si>
    <t>https://community.secop.gov.co/Public/Tendering/OpportunityDetail/Index?noticeUID=CO1.NTC.4585359&amp;isFromPublicArea=True&amp;isModal=False</t>
  </si>
  <si>
    <t>https://community.secop.gov.co/Public/Tendering/OpportunityDetail/Index?noticeUID=CO1.NTC.4588697&amp;isFromPublicArea=True&amp;isModal=False</t>
  </si>
  <si>
    <t>https://community.secop.gov.co/Public/Tendering/OpportunityDetail/Index?noticeUID=CO1.NTC.4602106&amp;isFromPublicArea=True&amp;isModal=False</t>
  </si>
  <si>
    <t>https://community.secop.gov.co/Public/Tendering/OpportunityDetail/Index?noticeUID=CO1.NTC.4604775&amp;isFromPublicArea=True&amp;isModal=False</t>
  </si>
  <si>
    <t>FREDY ALEXANDER PATIÑO CORTES</t>
  </si>
  <si>
    <t>https://community.secop.gov.co/Public/Tendering/OpportunityDetail/Index?noticeUID=CO1.NTC.4612110&amp;isFromPublicArea=True&amp;isModal=False</t>
  </si>
  <si>
    <t>https://community.secop.gov.co/Public/Tendering/OpportunityDetail/Index?noticeUID=CO1.NTC.4622757&amp;isFromPublicArea=True&amp;isModal=False</t>
  </si>
  <si>
    <t>EVER ERNEY DUARTE MONCAYO</t>
  </si>
  <si>
    <t>PRESTACIÓN DE SERVICIOS PROFESIONALES PARA LA IMPLEMENTACIÓN Y SEGUIMIENTO DE LA ESTRATEGIA USO, TENENCIA Y OCUPACIÓN DEL PLAN DE MANEJO Y EL PLAN CONJUNTO DE LA SENTENCIA DEL PNN LOS NEVADOS COMO SUJETO DE DERECHOS.</t>
  </si>
  <si>
    <t>ALEJANDRA MARISOL MUESES CHACUA</t>
  </si>
  <si>
    <t>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</si>
  <si>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https://community.secop.gov.co/Public/Tendering/OpportunityDetail/Index?noticeUID=CO1.NTC.4624222&amp;isFromPublicArea=True&amp;isModal=False</t>
  </si>
  <si>
    <t>https://community.secop.gov.co/Public/Tendering/OpportunityDetail/Index?noticeUID=CO1.NTC.4634838&amp;isFromPublicArea=True&amp;isModal=False</t>
  </si>
  <si>
    <t>https://community.secop.gov.co/Public/Tendering/OpportunityDetail/Index?noticeUID=CO1.NTC.4638277&amp;isFromPublicArea=True&amp;isModal=False</t>
  </si>
  <si>
    <t>https://community.secop.gov.co/Public/Tendering/OpportunityDetail/Index?noticeUID=CO1.NTC.4639618&amp;isFromPublicArea=True&amp;isModal=False</t>
  </si>
  <si>
    <t>https://community.secop.gov.co/Public/Tendering/OpportunityDetail/Index?noticeUID=CO1.NTC.4660841&amp;isFromPublicArea=True&amp;isModal=False</t>
  </si>
  <si>
    <t>DIANA CRYSTAL GONZALEZ VINASCO</t>
  </si>
  <si>
    <t>PRESTACIÓN DE SERVICIOS TÉCNICOS Y DE APOYO A LA GESTIÓN DEL GRUPO INTERNO DE TRABAJO DE LA DIRECCIÓN TERRITORIAL DE ANDES OCCIDENTALES DE PARQUES NACIONALES NATURALES DE COLOMBIA, REALIZANDO LABORES DE SEGUIMIENTO, GESTIÓN, EJECUCIÓN Y CONTROL EFICAZ DE LOS PROCESOS DEL ÁREA ADMINISTRATIVA Y FINANCIERA.</t>
  </si>
  <si>
    <t>https://community.secop.gov.co/Public/Tendering/OpportunityDetail/Index?noticeUID=CO1.NTC.4677228&amp;isFromPublicArea=True&amp;isModal=False</t>
  </si>
  <si>
    <t>ROBINSON LEVID ZULUAGA MEDELLIN</t>
  </si>
  <si>
    <t>https://community.secop.gov.co/Public/Tendering/OpportunityDetail/Index?noticeUID=CO1.NTC.4677971&amp;isFromPublicArea=True&amp;isModal=False</t>
  </si>
  <si>
    <t>190 C</t>
  </si>
  <si>
    <t xml:space="preserve">MARIANA AGUDELO CASTIBLANCO </t>
  </si>
  <si>
    <t>https://community.secop.gov.co/Public/Tendering/OpportunityDetail/Index?noticeUID=CO1.NTC.4702601&amp;isFromPublicArea=True&amp;isModal=False</t>
  </si>
  <si>
    <t>FABIAN MAURICIO SOLORZA GALEANO</t>
  </si>
  <si>
    <t>PRESTACIÓN DE SERVICIOS TÉCNICOS PARA LA IMPLEMENTACIÓN DEL PLAN DE MANEJO DEL PNN LOS NEVADOS, CON ÉNFASIS EN EL PLAN DE ORDENAMIENTO ECOTURÍSTICO Y EN CUMPLIMIENTO DE LA SENTENCIA QUE DECLARÓ AL PNN LOS NEVADOS SUJETO DE DERECHOS.</t>
  </si>
  <si>
    <t>https://community.secop.gov.co/Public/Tendering/OpportunityDetail/Index?noticeUID=CO1.NTC.4701983&amp;isFromPublicArea=True&amp;isModal=False</t>
  </si>
  <si>
    <t>NAYIBE YISSEL HERNÁNDEZ VELÁSQUEZ</t>
  </si>
  <si>
    <t>https://community.secop.gov.co/Public/Tendering/OpportunityDetail/Index?noticeUID=CO1.NTC.4708687&amp;isFromPublicArea=True&amp;isModal=False</t>
  </si>
  <si>
    <t>DIANA MARCELA MELO ARIAS</t>
  </si>
  <si>
    <t>https://community.secop.gov.co/Public/Tendering/OpportunityDetail/Index?noticeUID=CO1.NTC.4708441&amp;isFromPublicArea=True&amp;isModal=False</t>
  </si>
  <si>
    <t>https://community.secop.gov.co/Public/Tendering/OpportunityDetail/Index?noticeUID=CO1.NTC.4716478&amp;isFromPublicArea=True&amp;isModal=False</t>
  </si>
  <si>
    <t>https://community.secop.gov.co/Public/Tendering/OpportunityDetail/Index?noticeUID=CO1.NTC.4720945&amp;isFromPublicArea=True&amp;isModal=False</t>
  </si>
  <si>
    <t>https://community.secop.gov.co/Public/Tendering/OpportunityDetail/Index?noticeUID=CO1.NTC.4717934&amp;isFromPublicArea=True&amp;isModal=False</t>
  </si>
  <si>
    <t>ANDRÉS FELIPE QUINTERO ARIAS</t>
  </si>
  <si>
    <t>https://community.secop.gov.co/Public/Tendering/OpportunityDetail/Index?noticeUID=CO1.NTC.4721571&amp;isFromPublicArea=True&amp;isModal=False</t>
  </si>
  <si>
    <t>JOHN EDUARD RUA BEDOYA</t>
  </si>
  <si>
    <t>PRESTACIÓN DE SERVICIOS DE APOYO A LA GESTIÓN, PARA REALIZAR ACTIVIDADES DE MANTENIMIENTO PREVENTIVO DE INFRAESTRUCTURA Y DE ZONAS VERDES, ADEMÁS DE ACCIONES DE PREVENCIÓN, VIGILANCIA Y CONTROL, Y DE RESTAURACIÓN ECOLÓGICA, EN EL SANTUARIO DE FAUNA Y FLORA OTÚN QUIMBAYA.</t>
  </si>
  <si>
    <t>SFF OTUN QUIMBAYA</t>
  </si>
  <si>
    <t>https://community.secop.gov.co/Public/Tendering/OpportunityDetail/Index?noticeUID=CO1.NTC.4723782&amp;isFromPublicArea=True&amp;isModal=False</t>
  </si>
  <si>
    <t>https://community.secop.gov.co/Public/Tendering/OpportunityDetail/Index?noticeUID=CO1.NTC.4728209&amp;isFromPublicArea=True&amp;isModal=False</t>
  </si>
  <si>
    <t>PRESTACIÓN DE SERVICIOS PROFESIONALES PARA LA IMPLEMENTACIÓN DE ESTRATEGIAS ESPECIALES DE MANEJO CON LOS RESGUARDOS RELACIONADOS CON EL PNN NEVADO DEL HUILA.</t>
  </si>
  <si>
    <t>https://community.secop.gov.co/Public/Tendering/OpportunityDetail/Index?noticeUID=CO1.NTC.4730934&amp;isFromPublicArea=True&amp;isModal=False</t>
  </si>
  <si>
    <t>https://community.secop.gov.co/Public/Tendering/OpportunityDetail/Index?noticeUID=CO1.NTC.4732455&amp;isFromPublicArea=True&amp;isModal=False</t>
  </si>
  <si>
    <t>DIANA RUTH ALCIRA PINEDA ZAMBRANO</t>
  </si>
  <si>
    <t xml:space="preserve"> PRESTACIÓN DE SERVICIOS PROFESIONALES PARA FORTALECER LOS PROCESOS DE ORDENAMIENTO, AVANCE DE INSCRIPCIÓN DE LAS RESERVAS DE LA SOCIEDAD CIVIL Y DE RELACIONAMIENTO CON COMUNIDADES ÉTNICAS Y CAMPESINAS DEL ÁREA DE INFLUENCIA DEL PNN TATAMÁ</t>
  </si>
  <si>
    <t>PN TATAMÁ</t>
  </si>
  <si>
    <t>https://community.secop.gov.co/Public/Tendering/OpportunityDetail/Index?noticeUID=CO1.NTC.4736469&amp;isFromPublicArea=True&amp;isModal=False</t>
  </si>
  <si>
    <t>https://community.secop.gov.co/Public/Tendering/OpportunityDetail/Index?noticeUID=CO1.NTC.4737638&amp;isFromPublicArea=True&amp;isModal=False</t>
  </si>
  <si>
    <t>PRESTACIÓN DE SERVICIOS PROFESIONALES PARA LA IMPLEMENTACIÓN DE ACCIONES DE RESTAURACIÓN ACTIVA Y PASIVA Y SISTEMAS SOSTENIBLES PARA LA CONSERVACIÓN EN EL PNN COMPLEJO VOLCÁNICO DOÑA JUANA CASCABEL U SUS ZONAS ALEDAÑAS.</t>
  </si>
  <si>
    <t>https://community.secop.gov.co/Public/Tendering/OpportunityDetail/Index?noticeUID=CO1.NTC.4737894&amp;isFromPublicArea=True&amp;isModal=False</t>
  </si>
  <si>
    <t>PRESTACIÓN DE SERVICIOS PROFESIONALES PARA APORTAR EN LA IMPLEMENTACIÓN DE LA RUTA DE AMPLIACIÓN DEL PNN TATAMÁ</t>
  </si>
  <si>
    <t>https://community.secop.gov.co/Public/Tendering/OpportunityDetail/Index?noticeUID=CO1.NTC.4738486&amp;isFromPublicArea=True&amp;isModal=False</t>
  </si>
  <si>
    <t>https://community.secop.gov.co/Public/Tendering/OpportunityDetail/Index?noticeUID=CO1.NTC.4744757&amp;isFromPublicArea=True&amp;isModal=False</t>
  </si>
  <si>
    <t>TORMET AMBIENTE Y DESARROLLO S.A.S.</t>
  </si>
  <si>
    <t>ESTUDIO TÉCNICO DE AGUAS EN EL SFF OTÚN QUIMBAYA EN EL MARCO DE LAS ACCIONES DE INVESTIGACIÓN Y MONITOREO DEL AP</t>
  </si>
  <si>
    <t>2 PERSONA JURÍDICA</t>
  </si>
  <si>
    <t>DIANA EUGENIA VILLAREAL ROMERO</t>
  </si>
  <si>
    <t>https://community.secop.gov.co/Public/Tendering/OpportunityDetail/Index?noticeUID=CO1.NTC.4749970&amp;isFromPublicArea=True&amp;isModal=False</t>
  </si>
  <si>
    <t>https://community.secop.gov.co/Public/Tendering/OpportunityDetail/Index?noticeUID=CO1.NTC.4761130&amp;isFromPublicArea=True&amp;isModal=False</t>
  </si>
  <si>
    <t>JOHNATAN SUAREZ RODRIGUEZ</t>
  </si>
  <si>
    <t>https://community.secop.gov.co/Public/Tendering/OpportunityDetail/Index?noticeUID=CO1.NTC.4770632&amp;isFromPublicArea=True&amp;isModal=False</t>
  </si>
  <si>
    <t>https://community.secop.gov.co/Public/Tendering/OpportunityDetail/Index?noticeUID=CO1.NTC.4783915&amp;isFromPublicArea=True&amp;isModal=False</t>
  </si>
  <si>
    <t>VALENTINA GIRALDO RUBIO</t>
  </si>
  <si>
    <t>PRESTACIÓN DE SERVICIOS OPERATIVOS Y DE APOYO A LA GESTIÓN PARA LA IMPLEMENTACIÓN DEL PROTOCOLO DE PREVENCIÓN VIGILANCIA Y CONTROL DEL ÁREA PROTEGIDA, CON ÉNFASIS EN LAS ACTIVIDADES RELACIONADAS CON EL EJERCICIO DE LA AUTORIDAD AMBIENTAL Y CON EL CUMPLIMIENTO DE LA SENTENCIA QUE DECLARÓ EL PNN LOS NEVADOS COMO SUJETO DE DERECHOS</t>
  </si>
  <si>
    <t>https://community.secop.gov.co/Public/Tendering/OpportunityDetail/Index?noticeUID=CO1.NTC.4784102&amp;isFromPublicArea=True&amp;isModal=False</t>
  </si>
  <si>
    <t>JORGE URIEL CASTRO ZAMUDIO</t>
  </si>
  <si>
    <t xml:space="preserve"> PRESTACIÓN DE SERVICIOS PROFESIONALES PARA LA IMPLEMENTACIÓN DE LA ESTRATEGIA DE RESTAURACIÓN ECOLÓGICA PARTICIPATIVA DEL PLAN DE MANEJO DEL PNN NEVADO DEL HUILA, EN LAS ZONAS DE HUILA Y TOLIMA</t>
  </si>
  <si>
    <t>https://community.secop.gov.co/Public/Tendering/OpportunityDetail/Index?noticeUID=CO1.NTC.4785249&amp;isFromPublicArea=True&amp;isModal=False</t>
  </si>
  <si>
    <t>NICOL VALENTINA DIAZ SANCHEZ</t>
  </si>
  <si>
    <t>PRESTACIÓN DE SERVICIOS OPERATIVOS Y DE APOYO A LA GESTIÓN PARA LA IMPLEMENTACIÓN DEL PLAN DE MANEJO DEL PARQUE, EL PLAN ESPECIAL DE PROTECCIÓN DEL MISMO Y LAS LÍNEAS ESTRATÉGICAS DEL CORREDOR DE CORDILLERA CENTRAL, ESPECIALMENTE EN LO RELACIONADO CON EL LINEAMIENTO INSTITUCIONAL DE RESTAURACIÓN ECOLÓGICA PARTICIPATIVA Y LA ESTRATEGIA DE PREVENCIÓN VIGILANCIA Y CONTROL EN LOS CUATRO SECTORES DE MANEJO DEL PARQUE NACIONAL NATURAL LAS HERMOSAS</t>
  </si>
  <si>
    <t>https://community.secop.gov.co/Public/Tendering/OpportunityDetail/Index?noticeUID=CO1.NTC.4785859&amp;isFromPublicArea=True&amp;isModal=False</t>
  </si>
  <si>
    <t>215 C</t>
  </si>
  <si>
    <t>ANA EIDY MARTINEZ ROJAS</t>
  </si>
  <si>
    <t>https://community.secop.gov.co/Public/Tendering/OpportunityDetail/Index?noticeUID=CO1.NTC.4842471&amp;isFromPublicArea=True&amp;isModal=False</t>
  </si>
  <si>
    <t>MONICA ALVAREZ MORENO</t>
  </si>
  <si>
    <t>PRESTACIÓN DE SERVICIOS OPERATIVOS PARA APOYAR LA ATENCIÓN DE RESERVAS ECOTURÍSTICAS Y EL ACOMPAÑAMIENTO A SENDEROS, A LOS VISITANTES DEL SFF OTÚN QUIMBAYA, EN LA ETAPA TRANSITORIA DE OPERACIÓN ECOTURÍSTICA</t>
  </si>
  <si>
    <t>https://community.secop.gov.co/Public/Tendering/OpportunityDetail/Index?noticeUID=CO1.NTC.4853705&amp;isFromPublicArea=True&amp;isModal=False</t>
  </si>
  <si>
    <t>JHOY FLEMING CÓRDOBA CALVO,</t>
  </si>
  <si>
    <t>https://community.secop.gov.co/Public/Tendering/OpportunityDetail/Index?noticeUID=CO1.NTC.4856739&amp;isFromPublicArea=True&amp;isModal=False</t>
  </si>
  <si>
    <t>MARIA ANDREA CANO ARANGO</t>
  </si>
  <si>
    <t>https://community.secop.gov.co/Public/Tendering/OpportunityDetail/Index?noticeUID=CO1.NTC.4861798&amp;isFromPublicArea=True&amp;isModal=False</t>
  </si>
  <si>
    <t>https://community.secop.gov.co/Public/Tendering/OpportunityDetail/Index?noticeUID=CO1.NTC.4889022&amp;isFromPublicArea=True&amp;isModal=False</t>
  </si>
  <si>
    <t>INAEL FELIPE CASTAÑEDA OSORIO</t>
  </si>
  <si>
    <t>PRESTACIÓN DE SERVICIOS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t>
  </si>
  <si>
    <t>https://community.secop.gov.co/Public/Tendering/OpportunityDetail/Index?noticeUID=CO1.NTC.4894334&amp;isFromPublicArea=True&amp;isModal=False</t>
  </si>
  <si>
    <t>GLORIA MARCELA OSPINA SALAMANCA</t>
  </si>
  <si>
    <t>https://community.secop.gov.co/Public/Tendering/OpportunityDetail/Index?noticeUID=CO1.NTC.4913659&amp;isFromPublicArea=True&amp;isModal=False</t>
  </si>
  <si>
    <t>https://community.secop.gov.co/Public/Tendering/OpportunityDetail/Index?noticeUID=CO1.NTC.4918170&amp;isFromPublicArea=True&amp;isModal=False</t>
  </si>
  <si>
    <t>https://community.secop.gov.co/Public/Tendering/ContractNoticePhases/View?PPI=CO1.PPI.27097155&amp;isFromPublicArea=True&amp;isModal=False</t>
  </si>
  <si>
    <t>IVETT CRISTINA JIMENEZ DELGADO</t>
  </si>
  <si>
    <t>PRESTACIÓN DE SERVICIOS PROFESIONALES A LA DIRECCIÓN TERRITORIAL ANDES OCCIDENTALES PARA FORTALECER LA GESTIÓN DE INFORMACIÓN SOCIAL, JURÍDICA, ESPACIAL, DE MODOS DE VIDA Y SISTEMAS DE PRODUCCIÓN PARA ORIENTAR MEDIDAS DE MANEJO, ASOCIADAS AL USO DEL SUELO, LA OCUPACIÓN HUMANA Y LA TENENCIA DE LA TIERRA EN EL MARCO DEL ORDENAMIENTO TERRITORIAL</t>
  </si>
  <si>
    <t>https://community.secop.gov.co/Public/Tendering/OpportunityDetail/Index?noticeUID=CO1.NTC.4918320&amp;isFromPublicArea=True&amp;isModal=False</t>
  </si>
  <si>
    <t>CARLOS URIEL LOPEZ BENJUMEA</t>
  </si>
  <si>
    <t>PRESTACIÓN DE SERVICIOS DE APOYO A LA GESTIÓN DESARROLLANDO ACTIVIDADES OPERATIVAS QUE APORTEN A LA CONSERVACIÓN, AL PROGRAMA DE RESTAURACIÓN ECOLÓGICA Y A LA SENTENCIA QUE DECLARÓ AL PNN LOS NEVADOS COMO SUJETO DE DERECHOS</t>
  </si>
  <si>
    <t>https://community.secop.gov.co/Public/Tendering/OpportunityDetail/Index?noticeUID=CO1.NTC.4936127&amp;isFromPublicArea=True&amp;isModal=False</t>
  </si>
  <si>
    <t>MARIA TERESA NARVAEZ ERASO</t>
  </si>
  <si>
    <t>PRESTACIÓN DE SERVICIOS PROFESIONALES PARA LA IMPLEMENTACIÓN Y ACTUALIZACIÓN DEL PLAN DE ORDENAMIENTO ECOTURÍSTICO POE Y RELACIONAMIENTO CON ACTORES PARA EL SF ISLA DE LA COROTA.</t>
  </si>
  <si>
    <t>https://community.secop.gov.co/Public/Tendering/OpportunityDetail/Index?noticeUID=CO1.NTC.4936548&amp;isFromPublicArea=True&amp;isModal=False</t>
  </si>
  <si>
    <t>ALEJANDRO VIVAS RUIZ</t>
  </si>
  <si>
    <t>PRESTACIÓN DE SERVICIOS OPERATIVOS Y DE APOYO A LA GESTIÓN PARA IMPLEMENTAR ACCIONES EN CAMPO, QUE PERMITAN LA IMPLEMENTACIÓN DEL PORTAFOLIO DE INVESTIGACIONES Y PROGRAMA DE MONITOREO DEL SANTUARIO DE FAUNA Y FLORA OTÚN QUIMBAYA.</t>
  </si>
  <si>
    <t>https://community.secop.gov.co/Public/Tendering/OpportunityDetail/Index?noticeUID=CO1.NTC.4947287&amp;isFromPublicArea=True&amp;isModal=False</t>
  </si>
  <si>
    <t>ELIANA JIMENA GARCÍA MARÍN</t>
  </si>
  <si>
    <t>PRESTACIÓN DE SERVICIOS PROFESIONALES QUE IMPULSEN LA GESTIÓN ORIENTADA A LA CONSOLIDACIÓN DE UN MOSAICO DE CONSERVACIÓN EN LA CUENCA DEL RÍO LA MIEL PROMOVIENDO LA CONECTIVIDAD SOCIOECOLÓGICA PARA MEJORAR LA EFECTIVIDAD DE MANEJO DEL PARQUE NACIONAL NATURAL SELVA DE FLORENCIA Y DEL ÁREA PARA LA GESTIÓN DE LA FUNCIÓN AMORTIGUADORA..</t>
  </si>
  <si>
    <t>https://community.secop.gov.co/Public/Tendering/OpportunityDetail/Index?noticeUID=CO1.NTC.4959318&amp;isFromPublicArea=True&amp;isModal=False</t>
  </si>
  <si>
    <t>NICOLÁS BOTERO HENAO</t>
  </si>
  <si>
    <t>PRESTACIÓN DE SERVICIOS PROFESIONALES Y APOYO EN LA IMPLEMENTACIÓN DE LAS ESTRATEGIAS DE MONITOREO E INVESTIGACIÓN PARA CONOCER EL ESTADO DE CONSERVACIÓN DE LOS VOC PRIORIZADOS DEL PARQUE NACIONAL NATURAL SELVA DE FLORENCIA.</t>
  </si>
  <si>
    <t>https://community.secop.gov.co/Public/Tendering/OpportunityDetail/Index?noticeUID=CO1.NTC.4960410&amp;isFromPublicArea=True&amp;isModal=False</t>
  </si>
  <si>
    <t>VIVIANA ZULUAGA HIGUITA</t>
  </si>
  <si>
    <t>PRESTAR SERVICIOS PROFESIONALES Y DE APOYO PARA IMPLEMENTAR LA ESTRATEGIA DE EDUCACIÓN AMBIENTAL Y COMUNICACIONES,  ̈TALLER CERO ̈, PARA LA CONSERVACIÓN DEL PARQUE NACIONAL NATURAL SELVA DE FLORENCIA Y DEL ÁREA PARA LA GESTIÓN DE LA FUNCIÓN AMORTIGUADORA</t>
  </si>
  <si>
    <t>https://community.secop.gov.co/Public/Tendering/OpportunityDetail/Index?noticeUID=CO1.NTC.4968562&amp;isFromPublicArea=True&amp;isModal=False</t>
  </si>
  <si>
    <t>RONALD LEANDRO ARAGONEZ SUAREZ</t>
  </si>
  <si>
    <t>PRESTACIÓN DE SERVICIOS TÉCNICOS PARA EL DESARROLLO DE ACTIVIDADES DE SEGUIMIENTO Y PROCESOS DE IMPLEMENTACIÓN, EJECUCIÓN Y PUESTA DE MARCHA DEL LABORATORIO DE CAFÉ DENTRO DE LAS ACCIONES CON LA COMUNIDAD INDÍGENA PÁEZ DE GAITANIA EN LA ZONA CON FUNCIÓN AMORTIGUADORA DEL PARQUE NACIONAL NATURAL NEVADO DEL HUILA</t>
  </si>
  <si>
    <t>https://community.secop.gov.co/Public/Tendering/OpportunityDetail/Index?noticeUID=CO1.NTC.4972062&amp;isFromPublicArea=True&amp;isModal=False</t>
  </si>
  <si>
    <t>PRESTACIÓN DE SERVICIOS TÉCNICOS PARA EL FORTALECIMIENTO EN LOS LINEAMIENTOS DE LA ESTRATEGIA DE COMUNICACIÓN Y EDUCACIÓN ETNOAMBIENTAL, EN ACTIVIDADES ENCAMINADAS A LA VALORACIÓN SOCIAL DEL TERRITORIO, EN EL MARCO DE LA ESTRATEGIA DE CONSERVACIÓN DE LOS RECURSOS Y PROTECCIÓN DE LOS VALORES OBJETO DE CONSERVACIÓN, DEL PNN NEVADO DEL HUILA</t>
  </si>
  <si>
    <t>https://community.secop.gov.co/Public/Tendering/OpportunityDetail/Index?noticeUID=CO1.NTC.4973709&amp;isFromPublicArea=True&amp;isModal=False</t>
  </si>
  <si>
    <t>YEIMY SUGUEY PAYA PEÑA</t>
  </si>
  <si>
    <t>PRESTACIÓN DE SERVICIOS DE APOYO OPERATIVO PARA EL DESARROLLO DE ACTIVIDADES DIRECCIONADAS A GESTIONAR EL BUEN RELACIONAMIENTO COMUNITARIO A TRAVÉS DE LA IMPLEMENTACIÓN DEL RÉGIMEN ESPECIAL DE MANEJO,EN EL MARCO DEL ESTABLECIMIENTO DEL LABORATORIO DE CAFÉ EN EL PNN NEVADO DEL HUILA</t>
  </si>
  <si>
    <t>https://community.secop.gov.co/Public/Tendering/OpportunityDetail/Index?noticeUID=CO1.NTC.4973272&amp;isFromPublicArea=True&amp;isModal=False</t>
  </si>
  <si>
    <t>KARLA MARIA MEDINA HERNANDEZ</t>
  </si>
  <si>
    <t>PRESTACIÓN DE SERVICIOS PROFESIONALES PARA FORTALECER EL PROCESO DE IMPLEMENTACIÓN DE LA INICIATIVA DE EMPRENDIMIENTO APÍCOLA CON LA COMUNIDAD CAMPESINA DEL PNN NEVADO DEL HUILA EN EL MUNICIPIO DE SANTA MARÍA- HUILA</t>
  </si>
  <si>
    <t>https://community.secop.gov.co/Public/Tendering/OpportunityDetail/Index?noticeUID=CO1.NTC.4976881&amp;isFromPublicArea=True&amp;isModal=False</t>
  </si>
  <si>
    <t>PRESTACIÓN DE SERVICIOS TÉCNICOS PARA EL FORTALECIMIENTO EN LOS LINEAMIENTOS DE LA ESTRATEGIA DE COMUNICACIÓN Y EDUCACIÓN AMBIENTAL, EN ACTIVIDADES ENCAMINADAS A LA VALORACIÓN ETNOAMBIENTAL DEL TERRITORIO, EN EL MARCO DE LA ESTRATEGIA DE CONSERVACIÓN DE LOS RECURSOS Y PROTECCIÓN DE LOS VALORES OBJETO DE CONSERVACIÓN, DEL PNN NEVADO DEL HUILA</t>
  </si>
  <si>
    <t>https://community.secop.gov.co/Public/Tendering/OpportunityDetail/Index?noticeUID=CO1.NTC.4981481&amp;isFromPublicArea=True&amp;isModal=False</t>
  </si>
  <si>
    <t>78111500 Cód. 78111500 - Transporte aéreo</t>
  </si>
  <si>
    <t>SUBATOURS SAS</t>
  </si>
  <si>
    <t>SUMINISTRO DE TIQUETES AÉREOS EN LAS RUTAS REGIONALES Y NACIONALES PARA EL DESPLAZAMIENTO DE LOS FUNCIONARIOS Y CONTRATISTAS VINCULADOS A PARQUES NACIONALES NATURALES DE COLOMBIA DIRECCIÓN TERRITORIAL ANDES OCCIDENTALES UBICADA EN LA CIUDAD DE MEDELLÍN – ANTIOQUIA CON RECURSOS DEL PRESUPUESTO NACIONAL 2023</t>
  </si>
  <si>
    <t>5 MÍNIMA CUANTÍA</t>
  </si>
  <si>
    <t>SUMINISTRO</t>
  </si>
  <si>
    <t>FACTURA</t>
  </si>
  <si>
    <t>https://community.secop.gov.co/Public/Tendering/OpportunityDetail/Index?noticeUID=CO1.NTC.3901011&amp;isFromPublicArea=True&amp;isModal=False</t>
  </si>
  <si>
    <t>15111500 Cód. 15111500 - Combustibles gaseosos</t>
  </si>
  <si>
    <t>MONTAGAS S. A. E. S. P.</t>
  </si>
  <si>
    <t>CONTRATO DE SUMINISTRO DE GAS PROPANO PARA USO DOMÉSTICO EN LA SEDE ADMINISTRATIVA Y LAS CABAÑAS DE CONTROL Y VIGILANCIA DEL SANTUARIO DE FLORA Y FAUNA GALERAS DE PARQUES NACIONALES NATURALES</t>
  </si>
  <si>
    <t>https://community.secop.gov.co/Public/Tendering/OpportunityDetail/Index?noticeUID=CO1.NTC.4201907&amp;isFromPublicArea=True&amp;isModal=False</t>
  </si>
  <si>
    <t>47131800 Cód. 47131800 - Soluciones de limpieza y desinfección</t>
  </si>
  <si>
    <t>JOHN FREDY HENAO MARTINEZ - GRANERO YARIMA</t>
  </si>
  <si>
    <t>SUMINISTRO DE PRODUCTOS DE ASEO Y CAFETERÍA PARA LA SEDE ADMINISTRATIVA UBICADA EN EL MUNICIPIO DE SAMANÁ, DEPARTAMENTO DE CALDAS, DEL PARQUE NACIONAL NATURAL SELVA DE FLORENCIA</t>
  </si>
  <si>
    <t>https://community.secop.gov.co/Public/Tendering/OpportunityDetail/Index?noticeUID=CO1.NTC.4207251&amp;isFromPublicArea=True&amp;isModal=False</t>
  </si>
  <si>
    <t>47131700 Cód. 47131700 - Suministros para aseo</t>
  </si>
  <si>
    <t>R&amp;G SOLUTION GROUP S.A.S</t>
  </si>
  <si>
    <t>SUMINISTRO DE ELEMENTOS DE ASEO Y CAFETERÍA PARA EL MANTENIMIENTO Y ADECUADO FUNCIONAMIENTO DE LA SEDE ADMINISTRATIVA DEL PARQUE NACIONAL NATURAL TATAMÁ, UBICADA EN SANTUARIO, RISARALDA.</t>
  </si>
  <si>
    <t>https://community.secop.gov.co/Public/Tendering/ContractNoticePhases/View?PPI=CO1.PPI.24045456&amp;isFromPublicArea=True&amp;isModal=False</t>
  </si>
  <si>
    <t>50221200 Cód. 50221200 - Cereales procesados</t>
  </si>
  <si>
    <t>SUMINISTRO DE RACIONES DE CAMPAÑA COMO SOPORTE LOGÍSTICO EN SALIDAS DE CAMPO DURANTE LAS ACTIVIDADES DE REGULACIÓN, PREVENCIÓN VIGILANCIA Y CONTROL, RESTAURACIÓN, VALORACIÓN SOCIAL, INVESTIGACIÓN Y MONITOREO DEL PNN TATAMÁ.</t>
  </si>
  <si>
    <t>https://community.secop.gov.co/Public/Tendering/OpportunityDetail/Index?noticeUID=CO1.NTC.4235967&amp;isFromPublicArea=True&amp;isModal=False</t>
  </si>
  <si>
    <t>78101800 Cód. 78101800 - Transporte de mercancías por carretera</t>
  </si>
  <si>
    <t>FUNDACION CERCA VIVA TURISMO CULTURA Y CONSERVACION</t>
  </si>
  <si>
    <t>SUMINISTRO DE TRANSPORTE A LOMO DE MULA DESDE LA VEREDA LA MENSURA HASTA EL SECTOR CEDROS DEL PNN CUEVA DE LOS GUÁCHAROS (IDA Y/O REGRESO)</t>
  </si>
  <si>
    <t>PNN CUEVA DE LOS GUÁCHAROS</t>
  </si>
  <si>
    <t>https://community.secop.gov.co/Public/Tendering/OpportunityDetail/Index?noticeUID=CO1.NTC.4284989&amp;isFromPublicArea=True&amp;isModal=False</t>
  </si>
  <si>
    <t>COMBUSTIBLES LIQUIDOS DE COLOMBIA S.A E.S.P</t>
  </si>
  <si>
    <t>SUMINISTRO DEL SERVICIO DE RECARGA DE CILINDROS DE GAS PROPANO CON DESTINO A LAS SEDES OPERATIVAS (CABAÑAS) UBICADAS EN EL PARQUE NACIONAL NATURAL LOS NEVADOS.</t>
  </si>
  <si>
    <t>https://community.secop.gov.co/Public/Tendering/OpportunityDetail/Index?noticeUID=CO1.NTC.4285131&amp;isFromPublicArea=True&amp;isModal=False</t>
  </si>
  <si>
    <t>25191700 Cód. 25191700 - Equipo para el mantenimiento de vehículo</t>
  </si>
  <si>
    <t>SERVICIOS Y REPUESTOS LUFERMO S.A.S</t>
  </si>
  <si>
    <t>SUMINISTRO DE MANTENIMIENTO PREVENTIVO Y CORRECTIVO, INCLUYENDO MANO DE OBRA, REPUESTOS ORIGINALES Y REVISIÓN TÉCNICO MECÁNICA DE LOS VEHÍCULOS ADSCRITOS AL PARQUE NACIONAL NATURAL LAS ORQUÍDEAS QUE APOYA LA GESTIÓN Y MANEJO DEL AP</t>
  </si>
  <si>
    <t>https://community.secop.gov.co/Public/Tendering/OpportunityDetail/Index?noticeUID=CO1.NTC.4281572&amp;isFromPublicArea=True&amp;isModal=False</t>
  </si>
  <si>
    <t>CBN MAAS S.A.S.</t>
  </si>
  <si>
    <t>SUMINISTRO INTEGRAL DEL SERVICIO DE ASEO Y CAFETERÍA PARA LA SEDE ADMINISTRATIVA DEL SFF OTÚN QUIMBAYA VILLA AMPARO Y SUS INFRAESTRUCTURAS, BLOQUE DE INVESTIGADORES Y CASA GUADUAL UBICADAS DENTRO DEL ÁREA PROTEGIDA EN EL MUNICIPIO DE PEREIRA, CORREGIMIENTO DE LA FLORIDA – VEREDA LA SUIZA QUE INCLUYA ASÍ MISMO EL SUMINISTRO DE LOS ELEMENTOS DE ASEO Y PRODUCTOS DE CAFETERÍA REQUERIDOS PARA EL DESARROLLO DE LAS DIFERENTES ACTIVIDADES</t>
  </si>
  <si>
    <t>https://community.secop.gov.co/Public/Tendering/OpportunityDetail/Index?noticeUID=CO1.NTC.4287414&amp;isFromPublicArea=True&amp;isModal=False</t>
  </si>
  <si>
    <t xml:space="preserve">SUMINISTRO DEL SERVICIO INTEGRAL DE ASEO Y CAFETERÍA EN LA SEDE TÉCNICO ADMINISTRATIVA DEL PARQUE NACIONAL NATURAL LOS NEVADOS, QUE INCLUYA LOS INSUMOS Y EL PERSONAL IDÓNEO PARA PRESTAR EL SERVICIO DE ASEO, LIMPIEZA Y ATENCIÓN A LA CAFETERÍA </t>
  </si>
  <si>
    <t>https://community.secop.gov.co/Public/Tendering/OpportunityDetail/Index?noticeUID=CO1.NTC.4293162&amp;isFromPublicArea=True&amp;isModal=False</t>
  </si>
  <si>
    <t>INVERSIONES DMJ PLUSS S.A.S</t>
  </si>
  <si>
    <t xml:space="preserve">SUMINISTRO DEL SERVICIO DE RECARGA DE CILINDROS DE GAS PROPANO PARA LA SEDE OPERATIVA DEL PNN NEVADO DEL HUILA, UBICADA EN LA VEREDA JUANCHO DEL MUNICIPIO DE IQUIRA - HUILA. </t>
  </si>
  <si>
    <t>https://community.secop.gov.co/Public/Tendering/OpportunityDetail/Index?noticeUID=CO1.NTC.4315739&amp;isFromPublicArea=True&amp;isModal=False</t>
  </si>
  <si>
    <t>PAULA ANDREA JIMENEZ JOJOA</t>
  </si>
  <si>
    <t xml:space="preserve">SUMINISTRO DE MANTENIMIENTO DE VEHÍCULOS TANTO PREVENTIVO Y CORRECTIVO QUE INCLUYA MANO DE OBRA, REPUESTOS, ACCESORIOS ORIGINALES Y REVISIÓN TÉCNICO-MECÁNICA PARA EL PARQUE AUTOMOTOR DEL SFF GALERAS </t>
  </si>
  <si>
    <t>https://community.secop.gov.co/Public/Tendering/OpportunityDetail/Index?noticeUID=CO1.NTC.4309613&amp;isFromPublicArea=True&amp;isModal=False</t>
  </si>
  <si>
    <t>MONTAGAS S A EMPRESA DE SERVICIOS PUBLICOS DOMICILIARIOS MONTAGAS S A E S P</t>
  </si>
  <si>
    <t>CONTRATO DE SUMINISTRO DE GAS PROPANO PARA USO DOMÉSTICO EN LA SEDE ADMINISTRATIVA Y LA CABAÑA DE CONTROL Y VIGILANCIA DEL SANTUARIO DE FLORA ISLA DE LA COROTA DE PARQUES NACIONALES NATURALES</t>
  </si>
  <si>
    <t>https://community.secop.gov.co/Public/Tendering/OpportunityDetail/Index?noticeUID=CO1.NTC.4423416&amp;isFromPublicArea=True&amp;isModal=False</t>
  </si>
  <si>
    <t>READYNET S.A.S.</t>
  </si>
  <si>
    <t>CONTRATO DE SUMINISTRO DE MANTENIMIENTO PREVENTIVO Y/O CORRECTIVO, INCLUYENDO MANO DE OBRA CALIFICADA, ACCESORIOS, ENVÍO Y DEVOLUCIÓN DE EQUIPOS, PARA LOS GPS (SISTEMA DE POSICIONAMIENTO GLOBAL) ADSCRITOS AL PARQUE NACIONAL NATURAL LAS ORQUÍDEAS.</t>
  </si>
  <si>
    <t>PNN  LAS ORQUIDEAS</t>
  </si>
  <si>
    <t>https://community.secop.gov.co/Public/Tendering/OpportunityDetail/Index?noticeUID=CO1.NTC.4506938&amp;isFromPublicArea=True&amp;isModal=False</t>
  </si>
  <si>
    <t>SUMINISTRO DEL SERVICIO DE MANTENIMIENTO PREVENTIVO Y CORRECTIVO, INCLUYENDO MANO DE OBRA, REPUESTOS ORIGINALES Y REVISIÓN Y EXPEDICIÓN DEL CERTIFICADO DE TÉCNICO-MECÁNICA DE LOS VEHÍCULOS ADSCRITOS AL PARQUE NACIONAL NATURAL COMPLEJO VOLCÁNICO DOÑA JUANA CASCABEL EN EL MUNICIPIO DE PASTO, NARIÑO.</t>
  </si>
  <si>
    <t>https://community.secop.gov.co/Public/Tendering/OpportunityDetail/Index?noticeUID=CO1.NTC.4547927&amp;isFromPublicArea=True&amp;isModal=False</t>
  </si>
  <si>
    <t>HENRY MAURO ROSERO GOMEZ</t>
  </si>
  <si>
    <t>RECARGA DE EXTINTORES QUE GARANTICEN LAS CONDICIONES DE SEGURIDAD ANTE LA OCURRENCIA DE ALGUNA EMERGENCIA EN LAS INSTALACIONES DE LA SEDE ADMINISTRATIVA Y DE LA SEDE OPERATIVA DEL SANTUARIO DE FLORA ISLA DE LA COROTA, PASTO - NARIÑO.</t>
  </si>
  <si>
    <t>https://community.secop.gov.co/Public/Tendering/OpportunityDetail/Index?noticeUID=CO1.NTC.4572265&amp;isFromPublicArea=True&amp;isModal=False</t>
  </si>
  <si>
    <t>OSCAR MAURICIO SOLARTE BASTIDAS</t>
  </si>
  <si>
    <t>CONTRATO DE SUMINISTRO DE GAS PROPANO EN LA PRESENTACIÓN DE PIPAS PARA LA PROVISIÓN DE LAS CABAÑAS ADSCRITAS AL PNN PURACÉ.</t>
  </si>
  <si>
    <t>https://community.secop.gov.co/Public/Tendering/OpportunityDetail/Index?noticeUID=CO1.NTC.4599080&amp;isFromPublicArea=True&amp;isModal=False</t>
  </si>
  <si>
    <t>SERVICIOS INTEGRALES SURCOLOMBIANOS- SURCOINT S.A.S</t>
  </si>
  <si>
    <t>53016-CONTRATO DE SUMINISTRO DE RACIONES DE CAMPAÑA PARA EL SANTUARIO DE FLORA ISLA DE LA COROTA.</t>
  </si>
  <si>
    <t>https://community.secop.gov.co/Public/Tendering/OpportunityDetail/Index?noticeUID=CO1.NTC.4607241&amp;isFromPublicArea=True&amp;isModal=False</t>
  </si>
  <si>
    <t>JHON JAMES PASTRAN VALENCIA LINA MARIA BUITRAGO POSADA</t>
  </si>
  <si>
    <t>SUMINISTRO DE SERVICIOS DE MANTENIMIENTO PREVENTIVO, CORRECTIVO, DESMONTE E INSTALACIÓN DE REPUESTOS Y ACCESORIOS ORIGINALES, TRÁMITES Y RECURSOS PARA LA REVISIÓN TÉCNICO MECÁNICA, DE LAS MOTOCICLETAS ASIGNADAS AL PARQUE NACIONAL NATURAL TATAMÁ</t>
  </si>
  <si>
    <t>https://community.secop.gov.co/Public/Tendering/OpportunityDetail/Index?noticeUID=CO1.NTC.4644586&amp;isFromPublicArea=True&amp;isModal=False</t>
  </si>
  <si>
    <t>DIEGO LOPEZ S.A.S</t>
  </si>
  <si>
    <t>SUMINISTRO DE MANTENIMIENTO PREVENTIVO Y CORRECTIVO QUE INCLUYA MANO DE OBRA, REPUESTOS Y ACCESORIOS ORIGINALES Y REVISIÓN TÉCNICO-MECÁNICA PARA EL PARQUE AUTOMOTOR ASIGNADO AL INVENTARIO DE LA DIRECCIÓN TERRITORIAL ANDES OCCIDENTALES.</t>
  </si>
  <si>
    <t>https://community.secop.gov.co/Public/Tendering/OpportunityDetail/Index?noticeUID=CO1.NTC.4639238&amp;isFromPublicArea=True&amp;isModal=False</t>
  </si>
  <si>
    <t>ASTRID PIRAGUA ESCANDON</t>
  </si>
  <si>
    <t>SERVICIO DE MANTENIMIENTO PREVENTIVO Y CORRECTIVO A TODO COSTO (INCLUYENDO REPUESTOS ORIGINALES Y MANO DE OBRA CALIFICADA), PARA LOS VEHÍCULOS ASIGNADOS AL PARQUE NACIONAL NATURAL NEVADO DEL HUILA, CON UN TALLER UBICADO EN LA CIUDAD DE NEIVA – HUILA, DURANTE LA VIGENCIA 2023</t>
  </si>
  <si>
    <t>https://community.secop.gov.co/Public/Tendering/OpportunityDetail/Index?noticeUID=CO1.NTC.4718182&amp;isFromPublicArea=True&amp;isModal=False</t>
  </si>
  <si>
    <t>31151500 Cód. 31151500 - Cuerdas</t>
  </si>
  <si>
    <t>ALMACEN AGROPECUARIO DE ANTIOQUIA S.A.S</t>
  </si>
  <si>
    <t>SUMINISTRO DE INSUMOS, MEDICAMENTOS VETERINARIOS, ATENCIÓN MEDICA Y SUPLEMENTOS ALIMENTICIOS PARA EL SOSTENIMIENTO DE LOS EQUINOS ADSCRITOS AL INVENTARIO DEL PARQUE NACIONAL NATURAL LOS NEVADOS</t>
  </si>
  <si>
    <t>https://community.secop.gov.co/Public/Tendering/OpportunityDetail/Index?noticeUID=CO1.NTC.4756220&amp;isFromPublicArea=True&amp;isModal=False</t>
  </si>
  <si>
    <t>INGFRACOL SAS</t>
  </si>
  <si>
    <t>CONTRATO DE SUMINISTRO E INSTALACIÓN DE REPUESTOS PARA LA REPARACIÓN Y MANTENIMIENTO DE LOS VEHÍCULOS DEL SANTUARIO DE FLORA ISLA DE LA COROTA.</t>
  </si>
  <si>
    <t>SERVIAUTOS DOSQUEBRADAS SAS</t>
  </si>
  <si>
    <t>SUMINISTRO DE SERVICIOS DE MANTENIMIENTO PREVENTIVO Y CORRECTIVO, SUMINISTRO DE REPUESTOS ORIGINALES (GENUINOS) NUEVOS, DESMONTE E INSTALACIÓN DE REPUESTOS, PARA LOS VEHÍCULOS ASIGNADOS AL PARQUE NACIONAL NATURAL TATAMÁ.</t>
  </si>
  <si>
    <t>https://community.secop.gov.co/Public/Tendering/OpportunityDetail/Index?noticeUID=CO1.NTC.4648329&amp;isFromPublicArea=True&amp;isModal=False</t>
  </si>
  <si>
    <t>SERVIAUTOS DOSQUEBRADAS S.A.S.</t>
  </si>
  <si>
    <t>SUMINISTRO DE MANTENIMIENTO PREVENTIVO Y CORRECTIVO AL PARQUE AUTOMOTOR INSTITUCIONAL DEL SFF OTÚN QUIMBAYA, INCLUYENDO EL SUMINISTRO DE REPUESTOS Y ACCESORIOS ORIGINALES Y MANO DE OBRA, ASÍ COMO LA GESTIÓN Y TRÁMITE DE REVISIÓN Y EXPEDICIÓN DEL CERTIFICADO DE TÉCNICO-MECÁNICA</t>
  </si>
  <si>
    <t>https://community.secop.gov.co/Public/Tendering/OpportunityDetail/Index?noticeUID=CO1.NTC.4841875&amp;isFromPublicArea=True&amp;isModal=False</t>
  </si>
  <si>
    <t>44103100 Cód. 44103100 - Suministros para impresora, fax y fotocopiadora</t>
  </si>
  <si>
    <t>JIMMY ALEXANDER PIMENTEL SANCHEZ</t>
  </si>
  <si>
    <t>SUMINISTRO DE SERVICIOS DE MANTENIMIENTO PREVENTIVO Y/O CORRECTIVO DE LOS EQUIPOS DE CÓMPUTO Y SERVICIOS INFORMÁTICOS Y DE TELECOMUNICACIONES DEL PNN CUEVA DE LOS GUÁCHAROS.</t>
  </si>
  <si>
    <t>PNN GUACHAROS</t>
  </si>
  <si>
    <t>JOSE CEIN VILLEGAS QUINTERO-ELECTRO EL SOL</t>
  </si>
  <si>
    <t>COMPRA DE ELEMENTOS DE ASEO Y CAFETERÍA PARA LAS SEDES OPERATIVAS Y ADMINISTRATIVA DEL SFF GALERAS DE PARQUE NACIONALES NATURALES DE COLOMBIA</t>
  </si>
  <si>
    <t>COMPRA</t>
  </si>
  <si>
    <t>https://community.secop.gov.co/Public/Tendering/OpportunityDetail/Index?noticeUID=CO1.NTC.4209466&amp;isFromPublicArea=True&amp;isModal=False</t>
  </si>
  <si>
    <t>SOLTEC VM SAS</t>
  </si>
  <si>
    <t>COMPRA DE ELEMENTOS DE ASEO Y CAFETERÍA PARA LA SEDE ADMINISTRATIVA DEL PARQUE NACIONAL NATURAL LAS ORQUÍDEAS DE LAS SEDES OPERATIVAS DE URRAO Y FRONTINO</t>
  </si>
  <si>
    <t>https://community.secop.gov.co/Public/Tendering/OpportunityDetail/Index?noticeUID=CO1.NTC.4262944&amp;isFromPublicArea=True&amp;isModal=False</t>
  </si>
  <si>
    <t>COOPERATIVA DE TRANSPORTADORES DE SANTA MARIA HUILA (COOTRANSAMARIA)</t>
  </si>
  <si>
    <t>CONTRATAR LA COMPRA DE VALERAS PARA EL SUMINISTRO DE COMBUSTIBLE (GASOLINA CORRIENTE Y DIÉSEL) PARA EL PARQUE AUTOMOTOR DEL PNN NEVADO DEL HUILA A TRAVÉS DE UNA ESTACIÓN DE SERVICIO UBICADA EN EL MUNICIPIO DE SANTA MARÍA - HUILA.</t>
  </si>
  <si>
    <t>https://community.secop.gov.co/Public/Tendering/OpportunityDetail/Index?noticeUID=CO1.NTC.4274981&amp;isFromPublicArea=True&amp;isModal=False</t>
  </si>
  <si>
    <t>50131700 Cód. 50131700 - Productos de leche y mantequilla</t>
  </si>
  <si>
    <t>SUPERMERCADO SAN REMO LIMITADA</t>
  </si>
  <si>
    <t>COMPRA DE RACIONES DE CAMPO PARA EL APOYO LOGÍSTICO CONSISTENTE EN ALIMENTACIÓN PARA EL EQUIPO DEL PARQUE NACIONAL NATURAL LAS ORQUÍDEAS EN EL DESARROLLO DE ACTIVIDADES DE CAMPO</t>
  </si>
  <si>
    <t>https://community.secop.gov.co/Public/Tendering/OpportunityDetail/Index?noticeUID=CO1.NTC.4279554&amp;isFromPublicArea=True&amp;isModal=False</t>
  </si>
  <si>
    <t>10141501 Talabarteria</t>
  </si>
  <si>
    <t>COMPRA DE EQUIPOS Y ACCESORIOS (APEROS) DE MONTURA PARA LOS SEMOVIENTES (MULARES 17) QUE APOYAN LAS ACTIVIDADES DE CAMPO AL INTERIOR DEL PARQUE NACIONAL NATURAL LAS ORQUÍDEAS EN EL MUNICIPIO DE URRAO ANTIOQUIA.</t>
  </si>
  <si>
    <t>https://community.secop.gov.co/Public/Tendering/OpportunityDetail/Index?noticeUID=CO1.NTC.4280114&amp;isFromPublicArea=True&amp;isModal=False</t>
  </si>
  <si>
    <t>51142100 Cód. 51142100 - Antiinflamatorios no esteroides</t>
  </si>
  <si>
    <t>COMPRA DE MATERIAL VETERINARIO REQUERIDO PARA EL SOSTENIMIENTO DE LOS SEMOVIENTES (MULARES 17) DEL PARQUE NACIONAL NATURAL LAS ORQUÍDEAS, TALES COMO CONCENTRADO, VITAMINAS, SUPLEMENTOS, ENTRE OTROS</t>
  </si>
  <si>
    <t>https://community.secop.gov.co/Public/Tendering/OpportunityDetail/Index?noticeUID=CO1.NTC.4279947&amp;isFromPublicArea=True&amp;isModal=False</t>
  </si>
  <si>
    <t>15121900 Cód. 15121900 - Grasas</t>
  </si>
  <si>
    <t>COMPRA DE ACEITES (2T Y 4T) Y GRASAS PARA LA MAQUINARIA DEL PNN CUEVA DE LOS GUÁCHAROS.</t>
  </si>
  <si>
    <t>https://community.secop.gov.co/Public/Tendering/OpportunityDetail/Index?noticeUID=CO1.NTC.4290342&amp;isFromPublicArea=True&amp;isModal=False</t>
  </si>
  <si>
    <t>GRUPO SAMANTO SAS</t>
  </si>
  <si>
    <t>CONTRATO DE COMPRA DE VALES DE COMBUSTIBLES Y LUBRICANTES PARA LOS VEHÍCULOS QUE FORMAN PARTE DEL INVENTARIO DEL SFF ISLA DE LA COROTA</t>
  </si>
  <si>
    <t>https://community.secop.gov.co/Public/Tendering/OpportunityDetail/Index?noticeUID=CO1.NTC.4304192&amp;isFromPublicArea=True&amp;isModal=False</t>
  </si>
  <si>
    <t>COOPERATIVA DE TRANSPORTADORES DE PLANADAS TOLIMA COOTRANSPLANADAS</t>
  </si>
  <si>
    <t xml:space="preserve">CONTRATAR LA COMPRA DE COMBUSTIBLE (GASOLINA CORRIENTE, DIÉSEL) A TRAVÉS DE VALERAS PARA EL PARQUE AUTOMOTOR DEL PNN NEVADO DEL HUILA EN UNA ESTACIÓN DE SERVICIO UBICADA EN EL MUNICIPIO DE PLANADAS – TOLIMA </t>
  </si>
  <si>
    <t>https://community.secop.gov.co/Public/Tendering/OpportunityDetail/Index?noticeUID=CO1.NTC.4298734&amp;isFromPublicArea=True&amp;isModal=False</t>
  </si>
  <si>
    <t>SERVICIOS INTEGRALES SURCOLOMBIANOS-SURCOINT</t>
  </si>
  <si>
    <t>COMPRA DE ELEMENTOS DE ASEO Y CAFETERÍA PARA EL MANTENIMIENTO Y ADECUADO FUNCIONAMIENTO DE LAS SEDES OPERATIVAS (CABAÑAS) DEL PARQUE NACIONAL NATURAL NEVADO DEL HUILA.</t>
  </si>
  <si>
    <t>https://community.secop.gov.co/Public/Tendering/OpportunityDetail/Index?noticeUID=CO1.NTC.4365955&amp;isFromPublicArea=True&amp;isModal=False</t>
  </si>
  <si>
    <t>56101700 Cód. 56101700 - Muebles de oficina</t>
  </si>
  <si>
    <t>LYN INGENIERIA SAS.</t>
  </si>
  <si>
    <t>COMPRA DE MOBILIARIO PARA OFICINA PARA EL SFF OTÚN QUIMBAYA PARA EL FORTALECIMIENTO DE LA CAPACIDAD INSTITUCIONAL</t>
  </si>
  <si>
    <t>https://community.secop.gov.co/Public/Tendering/OpportunityDetail/Index?noticeUID=CO1.NTC.4423185&amp;isFromPublicArea=True&amp;isModal=False</t>
  </si>
  <si>
    <t>COMPRA DE RACIONES DE CAMPAÑA PARA EL APOYO LOGÍSTICO DEL PARQUE NACIONAL NATURAL NEVADO DEL HUILA, EN EL EJERCICIO DE LA AUTORIDAD AMBIENTAL Y DESARROLLO DE LAS ACTIVIDADES MISIONALES E INSTITUCIONALES EN CAMPO.</t>
  </si>
  <si>
    <t>https://community.secop.gov.co/Public/Tendering/OpportunityDetail/Index?noticeUID=CO1.NTC.4495038&amp;isFromPublicArea=True&amp;isModal=False</t>
  </si>
  <si>
    <t>ENCISO LTDA</t>
  </si>
  <si>
    <t>CONTRATO DE COMPRA DE ELEMENTOS DE SEGURIDAD Y PROTECCIÓN PERSONAL PARA EL EQUIPO DE TRABAJO DEL SFF OTÚN QUIMBAYA.</t>
  </si>
  <si>
    <t>https://community.secop.gov.co/Public/Tendering/OpportunityDetail/Index?noticeUID=CO1.NTC.4507944&amp;isFromPublicArea=True&amp;isModal=False</t>
  </si>
  <si>
    <t>YANETH PUYO LOPEZ</t>
  </si>
  <si>
    <t>55016-CONTRATO DE SUMINISTRO DE ELEMENTOS DE ALOJAMIENTO, MUEBLES, ENCERES Y DEMÁS ELEMENTOS NECESARIOS PARA LA DOTACIÓN DE LAS CABAÑAS Y SEDE DEL SFF OTÚN QUIMBAYA.</t>
  </si>
  <si>
    <t>https://community.secop.gov.co/Public/Tendering/OpportunityDetail/Index?noticeUID=CO1.NTC.4601672&amp;isFromPublicArea=True&amp;isModal=False</t>
  </si>
  <si>
    <t>CONTRATO DE COMPRA PARA LA ADQUISICIÓN DE ELEMENTOS DE ASEO Y CAFETERÍA PARA EL SANTUARIO DE FLORA ISLA DE LA COROTA.</t>
  </si>
  <si>
    <t>SFF COROTA</t>
  </si>
  <si>
    <t>https://community.secop.gov.co/Public/Tendering/OpportunityDetail/Index?noticeUID=CO1.NTC.4695710&amp;isFromPublicArea=True&amp;isModal=False</t>
  </si>
  <si>
    <t>92121700 Cód. 92121700 - Servicios de sistemas de seguridad</t>
  </si>
  <si>
    <t>COMPRA DE FRAZADAS TÉRMICAS DEL PARQUE NACIONAL NATURAL COMPLEJO VOLCÁNICO DOÑA JUANA CASCABEL</t>
  </si>
  <si>
    <t>https://community.secop.gov.co/Public/Tendering/OpportunityDetail/Index?noticeUID=CO1.NTC.4679719&amp;isFromPublicArea=True&amp;isModal=False</t>
  </si>
  <si>
    <t>GRUPO SLSECSA S.A.S</t>
  </si>
  <si>
    <t>COMPRA PARA LA ADQUISICIÓN DE ELEMENTOS DE ALOJAMIENTO Y CAMPAÑA PARA EL SANTUARIO DE FLORA ISLA DE LA COROTA</t>
  </si>
  <si>
    <t>https://community.secop.gov.co/Public/Tendering/OpportunityDetail/Index?noticeUID=CO1.NTC.4755358&amp;isFromPublicArea=True&amp;isModal=False</t>
  </si>
  <si>
    <t>GRUPO SLSECSA SAS</t>
  </si>
  <si>
    <t>CONTRATO DE COMPRA DE MOBILIARIO Y ELECTRODOMÉSTICOS (NEVERA Y ESTUFAS) PARA DOTAR LAS SEDES OPERATIVAS DEL PARQUE NACIONAL NATURAL NEVADO DEL HUILA</t>
  </si>
  <si>
    <t>https://community.secop.gov.co/Public/Tendering/OpportunityDetail/Index?noticeUID=CO1.NTC.4749270&amp;isFromPublicArea=True&amp;isModal=False</t>
  </si>
  <si>
    <t>CONTRATO DE SUMINISTRO DE RACIONES DE CAMPAÑA PARA EL EJERCICIO DE LA AUTORIDAD AMBIENTAL EN EL PNN PURACÉ</t>
  </si>
  <si>
    <t>https://community.secop.gov.co/Public/Tendering/OpportunityDetail/Index?noticeUID=CO1.NTC.4772313&amp;isFromPublicArea=True&amp;isModal=False</t>
  </si>
  <si>
    <t>CONTRATO DE COMPRA DE ELEMENTOS PARA MONITOREO E INVESTIGACIÓN DEL PARQUE NACIONAL NATURAL PURACÉ Y COMPRA DE EQUIPOS PARA INVESTIGACIÓN EN CAMPO DEL SFF OTÚN QUIMBAYA.</t>
  </si>
  <si>
    <t>PNN PURACE - SFF OTÚN QUIMBAYA</t>
  </si>
  <si>
    <t>https://community.secop.gov.co/Public/Tendering/OpportunityDetail/Index?noticeUID=CO1.NTC.4781929&amp;isFromPublicArea=True&amp;isModal=False</t>
  </si>
  <si>
    <t>JULIAN ANDRES SALAS CHACON</t>
  </si>
  <si>
    <t>COMPRA DE INSUMOS, ACCESORIOS Y SUPLEMENTOS ALIMENTICIOS PARA LOS EQUINOS ADSCRITOS AL INVENTARIO DEL PARQUE NACIONAL NATURAL PURACÉ.</t>
  </si>
  <si>
    <t>https://community.secop.gov.co/Public/Tendering/OpportunityDetail/Index?noticeUID=CO1.NTC.4795995&amp;isFromPublicArea=True&amp;isModal=False</t>
  </si>
  <si>
    <t>80131500 Cód. 80131500 - Arrendamiento o alquiler de propiedades o edificios</t>
  </si>
  <si>
    <t>CARLOS MARIO RIVERA VALENCIA</t>
  </si>
  <si>
    <t>CONTRATO DE ARRENDAMIENTO DE TRES CELDAS DE PARQUEO CUBIERTO PARA EL PARQUE AUTOMOTOR ADSCRITO A LA DTAO.</t>
  </si>
  <si>
    <t>ARRENDAMIENTO</t>
  </si>
  <si>
    <t>https://community.secop.gov.co/Public/Tendering/OpportunityDetail/Index?noticeUID=CO1.NTC.4164606&amp;isFromPublicArea=True&amp;isModal=False</t>
  </si>
  <si>
    <t>CONTRATO DE ARRENDAMIENTO DE UN ESPACIO DE LOTE DE TERRENO UBICADO EN EL MUNICIPIO DE URRAO (CORREGIMIENTOS CERCANOS), PARA EL RESGUARDO Y PROTECCIÓN DE 17 SEMOVIENTES DEL PARQUE NACIONAL NATURAL LAS ORQUÍDEAS DE PARQUES NACIONALES NATURALES DE COLOMBIA</t>
  </si>
  <si>
    <t>https://community.secop.gov.co/Public/Tendering/OpportunityDetail/Index?noticeUID=CO1.NTC.4369697&amp;isFromPublicArea=True&amp;isModal=Fals</t>
  </si>
  <si>
    <t>72131700 Cód. 72131700 - Construcción de infraestructura</t>
  </si>
  <si>
    <t>SIRIUS INGENIERIA S.A.S</t>
  </si>
  <si>
    <t>CONTRATO DE OBRA PARA LA ADECUACIÓN DE INFRAESTRUCTURA, INCLUYENDO MANO DE OBRA CALIFICADA Y MATERIALES NECESARIOS DE LA SEDE OPERATIVA (CABAÑA) DEL PNN NEVADO DEL HUILA,UBICADA EN EL MUNICIPIO DE IQUIRA – HUILA VEREDA JUANCHO.</t>
  </si>
  <si>
    <t>4 SELECCIÓN ABREVIADA</t>
  </si>
  <si>
    <t>OBRA</t>
  </si>
  <si>
    <t>https://community.secop.gov.co/Public/Tendering/OpportunityDetail/Index?noticeUID=CO1.NTC.4772081&amp;isFromPublicArea=True&amp;isModal=False</t>
  </si>
  <si>
    <t>JHON ALEXIS FRANCO PADILLA</t>
  </si>
  <si>
    <t>PRESTACIÓN DE SERVICIOS PROFESIONALES PARA LA IMPLEMENTACIÓN DEL PLAN DE MANEJO, PLAN ESPECIAL DE PROTECCIÓN, CON ÉNFASIS EN USO, OCUPACIÓN Y TENENCIA Y EL PROGRAMA DE RESTAURACIÓN DEL PNN LAS HERMOSAS.</t>
  </si>
  <si>
    <t>PNN LAS HERMOSAS-GLORIA VALENCIA DE CASTAÑO</t>
  </si>
  <si>
    <t>https://community.secop.gov.co/Public/Tendering/OpportunityDetail/Index?noticeUID=CO1.NTC.4029133&amp;isFromPublicArea=True&amp;isModal=False</t>
  </si>
  <si>
    <t>SORAIDA CASTILLO LOZADA</t>
  </si>
  <si>
    <t>PRESTACIÓN DE SERVICIOS OPERATIVOS Y DE APOYO A LA GESTIÓN PARA ADELANTAR ACTIVIDADES RELACIONADAS CON LOS TEMAS DE PREVENCIÓN, VIGILANCIA Y CONTROL EN LOS CUATRO SECTORES DE MANEJO DEL PARQUE NACIONAL NATURAL LAS HERMOSAS, FACILITANDO ASÍ LA IMPLEMENTACIÓN DEL PLAN DE MANEJO DEL ÁREA PROTEGIDA, EL PLAN ESPECIAL DE PROTECCIÓN DEL PNN LAS HERMOSAS Y LAS LÍNEAS ESTRATÉGICAS DEL CORREDOR DE CORDILLERA CENTRAL.</t>
  </si>
  <si>
    <t>https://community.secop.gov.co/Public/Tendering/OpportunityDetail/Index?noticeUID=CO1.NTC.4030686&amp;isFromPublicArea=True&amp;isModal=False</t>
  </si>
  <si>
    <t>FREDY BERNEL MEDINA RIOS</t>
  </si>
  <si>
    <t>PRESTACIÓN DE SERVICIOS OPERATIVOS Y DE APOYO A LA GESTIÓN PARA ADELANTAR ACTIVIDADES DE PREVENCIÓN, VIGILANCIA Y CONTROL EN LOS CUATRO SECTORES DE MANEJO DEL PNN LAS HERMOSAS, EN EL MARCO DE LA IMPLEMENTACIÓN DEL PLAN DE MANEJO, EL PLAN ESPECIAL DE PROTECCIÓN DEL PNN LAS HERMOSAS Y LAS LÍNEAS ESTRATÉGICAS DEL CORREDOR DE CORDILLERA CENTRAL</t>
  </si>
  <si>
    <t>https://community.secop.gov.co/Public/Tendering/OpportunityDetail/Index?noticeUID=CO1.NTC.4030617&amp;isFromPublicArea=True&amp;isModal=False</t>
  </si>
  <si>
    <t>NATALY GUAPACHA QUINTERO</t>
  </si>
  <si>
    <t>PRESTACIÓN DE SERVICIOS TÉCNICOS Y DE APOYO A LA GESTIÓN PARA FACILITAR LA IMPLEMENTACIÓN DEL PLAN DE MANEJO DEL PNN LAS HERMOSAS, EN SUS CUATRO (4) SECTORES DE MANEJO, ESPECIALMENTE EN LO RELACIONADO AL EJERCICIO DE AUTORIDAD AMBIENTAL; APOYO AL PROCESO DE COMUNICACIÓN Y EDUCACIÓN AMBIENTAL, Y EL PROCESO ESTRATÉGICO DEL CORREDOR DE CORDILLERA CENTRAL</t>
  </si>
  <si>
    <t>https://community.secop.gov.co/Public/Tendering/OpportunityDetail/Index?noticeUID=CO1.NTC.4040823&amp;isFromPublicArea=True&amp;isModal=False</t>
  </si>
  <si>
    <t>004 C</t>
  </si>
  <si>
    <t>1,113.689.945</t>
  </si>
  <si>
    <t>LUIS RICARDO MORALES CARRANZA</t>
  </si>
  <si>
    <t>PRESTACIÓN DE SERVICIOS TÉCNICOS Y DE APOYO A LA GESTIÓN PARA FACILITAR LA IMPLEMENTACIÓN DEL PLAN DE MANEJO DEL PNN LAS HERMOSAS EN LOS CUATRO (4) SECTORES DE MANEJO, ESPECIALMENTE EN SU LÍNEA ESTRATÉGICA DE USO, OCUPACIÓN Y TENENCIA EN SUS COMPONENTES DE SANEAMIENTO, RESTAURACIÓN Y ACUERDOS DE VOLUNTADES.</t>
  </si>
  <si>
    <t>https://community.secop.gov.co/Public/Tendering/OpportunityDetail/Index?noticeUID=CO1.NTC.4041055&amp;isFromPublicArea=True&amp;isModal=False</t>
  </si>
  <si>
    <t>URIEL RODRIGO QUICENO MOLANO</t>
  </si>
  <si>
    <t>PRESTAR SERVICIOS DE APOYO A LA GESTIÓN PARA LA IMPLEMENTACIÓN DEL PROTOCOLO DE PREVENCIÓN, VIGILANCIA Y CONTROL EN EL PARQUE NACIONAL NATURAL SELVA DE FLORENCIA.</t>
  </si>
  <si>
    <t>https://community.secop.gov.co/Public/Tendering/OpportunityDetail/Index?noticeUID=CO1.NTC.4134024&amp;isFromPublicArea=True&amp;isModal=False</t>
  </si>
  <si>
    <t>SANDRA MILENA LOPEZ GIRALDO</t>
  </si>
  <si>
    <t>PRESTAR SERVICIOS DE APOYO A LA GESTIÓN PARA LA IMPLEMENTACIÓN DEL PROTOCOLO DE PREVENCIÓN, VIGILANCIA Y CONTROL EN EL PARQUE NACIONAL NATURAL SELVA DE FLORENCIA</t>
  </si>
  <si>
    <t>https://community.secop.gov.co/Public/Tendering/OpportunityDetail/Index?noticeUID=CO1.NTC.4133017&amp;isFromPublicArea=True&amp;isModal=False</t>
  </si>
  <si>
    <t>JOSE ORLANDO MARULANDA ARCILA</t>
  </si>
  <si>
    <t>PRESTAR LOS SERVICIOS ASISTENCIALES PARA DESARROLLAR LABORES DE CAMPO QUE IMPULSEN EL DESARROLLO DEL PORTAFOLIO DE INVESTIGACIONES Y EL PROGRAMA DE MONITORES DEL PARQUE, ASI COMO RESTAURACIÓN ECOLÓGICA Y PREVENCIÓN, VIGILANCIA Y CONTROL EN EL PNN SELVA DE FLORENCIA</t>
  </si>
  <si>
    <t>https://community.secop.gov.co/Public/Tendering/OpportunityDetail/Index?noticeUID=CO1.NTC.4134328&amp;isFromPublicArea=True&amp;isModal=False</t>
  </si>
  <si>
    <t>JORGE IVAN HENAO LÓPEZ</t>
  </si>
  <si>
    <t>https://community.secop.gov.co/Public/Tendering/OpportunityDetail/Index?noticeUID=CO1.NTC.4134865&amp;isFromPublicArea=True&amp;isModal=False</t>
  </si>
  <si>
    <t>CESAR AUGUSTO HENAO OSORIO</t>
  </si>
  <si>
    <t>https://community.secop.gov.co/Public/Tendering/OpportunityDetail/Index?noticeUID=CO1.NTC.4134275&amp;isFromPublicArea=True&amp;isModal=False</t>
  </si>
  <si>
    <t>ALEJANDRO LOPEZ MAYA</t>
  </si>
  <si>
    <t>PRESTAR LOS SERVICIOS DE APOYO A LA GESTIÓN PARA DESARROLLAR LABORES DE CAMPO Y EN RESTAURACIÓN ECÓLOGICA Y PREVENCION, VIGILANCIA Y CONTROL EN EL PARQUE NACIONAL NATURAL SELVA DE FLORENCIA</t>
  </si>
  <si>
    <t>https://community.secop.gov.co/Public/Tendering/OpportunityDetail/Index?noticeUID=CO1.NTC.4133865&amp;isFromPublicArea=True&amp;isModal=False</t>
  </si>
  <si>
    <t>OMAIRA HENAO GIRALDO</t>
  </si>
  <si>
    <t>https://community.secop.gov.co/Public/Tendering/OpportunityDetail/Index?noticeUID=CO1.NTC.4140134&amp;isFromPublicArea=True&amp;isModal=False</t>
  </si>
  <si>
    <t>JEFERSON BETANCUR LOAIZA</t>
  </si>
  <si>
    <t>PRESTAR LOS SERVICIOS ASISTENCIALES PARA DESARROLLAR LABORES DE CAMPO QUE IMPULSEN EL DESARROLLO DEL PORTAFOLIO DE INVESTIGACIONES Y EL PROGRAMA DE MONITOREO DEL PARQUE, ASÍ COMO RESTAURACIÓN ECOLÓGICA Y PREVENCIÓN, VIGILANCIA Y CONTROL EN EL PNN SELVA DE FLORENCIA</t>
  </si>
  <si>
    <t>https://community.secop.gov.co/Public/Tendering/OpportunityDetail/Index?noticeUID=CO1.NTC.4138098&amp;isFromPublicArea=True&amp;isModal=False</t>
  </si>
  <si>
    <t>RIGOBERTO LANCHEROS MURILLO</t>
  </si>
  <si>
    <t>https://community.secop.gov.co/Public/Tendering/OpportunityDetail/Index?noticeUID=CO1.NTC.4140314&amp;isFromPublicArea=True&amp;isModal=False</t>
  </si>
  <si>
    <t>KAREN LISBETH BALLEN REYES</t>
  </si>
  <si>
    <t>PRESTACIÓN DE SERVICIOS OPERATIVOS Y DE APOYO A LA GESTIÓN PARA ADELANTAR ACTIVIDADES RELACIONADAS CON LOS TEMAS DE PREVENCIÓN, VIGILANCIA Y CONTROL EN LOS CUATRO SECTORES DE MANEJO, FACILITANDO LA IMPLEMENTACIÓN DEL PLAN DE MANEJO DEL ÁREA PROTEGIDA, EL PLAN ESPECIAL DE PROTECCIÓN DEL PNN LAS HERMOSAS Y LAS LINEAS ESTRATÉGICAS DEL CORREDOR DE CORDILLERA CENTRAL</t>
  </si>
  <si>
    <t>https://community.secop.gov.co/Public/Tendering/OpportunityDetail/Index?noticeUID=CO1.NTC.4153634&amp;isFromPublicArea=True&amp;isModal=False</t>
  </si>
  <si>
    <t>RICARDO ANDRES GARCIA ARANGO</t>
  </si>
  <si>
    <t>PRESTAR LOS SERVICIOS DE APOYO A LA GESTIÓN PARA DESARROLLAR LABORES DE CAMPO Y EN RESTAURACIÓN ECOLÓGICA Y PREVENCIÓN, VIGILANCIA Y CONTROL EN EL PARQUE NACIONAL NATURAL SELVA DE FLORENCIA</t>
  </si>
  <si>
    <t>JOSE MARCELINO SANABRIA OSPINA</t>
  </si>
  <si>
    <t>https://community.secop.gov.co/Public/Tendering/OpportunityDetail/Index?noticeUID=CO1.NTC.4164024&amp;isFromPublicArea=True&amp;isModal=False</t>
  </si>
  <si>
    <t>DUBERNEY GIRALDO GARCÍA</t>
  </si>
  <si>
    <t>PRESTACIÓN DE SERVICIOS TÉCNICOS EN EL PARQUE NACIONAL NATURAL SELVA DE FLORENCIA, PARA IMPLEMENTAR EL PROTOCOLO DE PREVENCIÓN, VIGILANCIA Y CONTROL DEL ÁREA PROTEGIDA, E IMPULSAR LOS PROCESOS DE RESTAURACIÓN Y DE CONECTIVIDAD ECOLÓGICA</t>
  </si>
  <si>
    <t>https://community.secop.gov.co/Public/Tendering/OpportunityDetail/Index?noticeUID=CO1.NTC.4164441&amp;isFromPublicArea=True&amp;isModal=False</t>
  </si>
  <si>
    <t>DANIEL FRANCISCO IZQUIERDO ACOSTA</t>
  </si>
  <si>
    <t xml:space="preserve">PRESTAR SERVICIOS PROFESIONALES PARA IMPLEMENTAR LA ESTRATEGIA DE USO, OCUPACIÓN Y TENENCIA –UOT, ASÍ COMO LA PROMOCIÓN DE LOS MOSAICOS DE CONSERVACIÓN PRIORIZADOS DEL PARQUE NACIONAL NATURAL SELVA DE FLORENCIA </t>
  </si>
  <si>
    <t>https://community.secop.gov.co/Public/Tendering/OpportunityDetail/Index?noticeUID=CO1.NTC.4343794&amp;isFromPublicArea=True&amp;isModal=False</t>
  </si>
  <si>
    <t>https://community.secop.gov.co/Public/Tendering/OpportunityDetail/Index?noticeUID=CO1.NTC.4601373&amp;isFromPublicArea=True&amp;isModal=False</t>
  </si>
  <si>
    <t>DAIRO GIRALDO GALINDEZ</t>
  </si>
  <si>
    <t xml:space="preserve"> PRESTACIÓN DE SERVICIOS OPERATIVOS Y DE APOYO A LA GESTIÓN PARA LA IMPLEMENTACIÓN DEL PLAN DE MANEJO DEL PARQUE, EL PLAN ESPECIAL DE PROTECCIÓN DEL MISMO Y LAS LÍNEAS ESTRATÉGICAS DEL CORREDOR DE CORDILLERA CENTRAL, ESPECIALMENTE EN LO RELACIONADO CON EL LINEAMIENTO INSTITUCIONAL DE RESTAURACIÓN ECOLÓGICA PARTICIPATIVA Y LA ESTRATEGIA DE PREVENCIÓN, VIGILANCIA Y CONTROL EN LOS CUATRO SECTORES DE MANEJO DEL PARQUE NACIONAL NATURAL LAS HERMOSAS.</t>
  </si>
  <si>
    <t>https://community.secop.gov.co/Public/Tendering/OpportunityDetail/Index?noticeUID=CO1.NTC.4672442&amp;isFromPublicArea=True&amp;isModal=False</t>
  </si>
  <si>
    <t>AMILVIA ACOSTA CASTAÑEDA</t>
  </si>
  <si>
    <t>PRESTAR SERVICIOS PROFESIONALES PARA IMPLEMENTAR LA ESTRATEGIA DE USO, OCUPACIÓN Y TENENCIA –UOT, ASÍ COMO LA PROMOCIÓN DE LOS MOSAICOS DE CONSERVACIÓN PRIORIZADOS DEL PARQUE NACIONAL NATURAL SELVA DE FLORENCIA</t>
  </si>
  <si>
    <t>https://community.secop.gov.co/Public/Tendering/OpportunityDetail/Index?noticeUID=CO1.NTC.4894042&amp;isFromPublicArea=True&amp;isModal=False</t>
  </si>
  <si>
    <t>GUSTAVO ALBERTO CARDENAS RODRIGUEZ</t>
  </si>
  <si>
    <t>PRESTAR LOS SERVICIOS DE APOYO A LA GESTIÓN PARA DESARROLLAR LABORES DE CAMPO Y EN RESTAURACIÓN ECOLÓGICA Y PREVENCIÓN, VIGILANCIA Y CONTROL EN EL PARQUE NACIONAL NATURAL SELVA DE FLORENCIA.</t>
  </si>
  <si>
    <t>https://community.secop.gov.co/Public/Tendering/ContractNoticePhases/View?PPI=CO1.PPI.25546102&amp;isFromPublicArea=True&amp;isModal=False</t>
  </si>
  <si>
    <t>78180100 Cód. 78180100 - Servicios de reparación o de vehículos</t>
  </si>
  <si>
    <t>SERVIGAS CINTAS Y LUJOS SAS</t>
  </si>
  <si>
    <t>SERVICIO TÉCNICO ESPECIALIZADO PARA EL MANTENIMIENTO PREVENTIVO Y CORRECTIVO DE LOS VEHÍCULOS Y MOTOCICLETAS ASIGNADOS AL PARQUE AUTOMOTOR DEL PNN LOS NEVADOS, QUE INCLUYA MANO DE OBRA, REPUESTOS, ACCESORIOS ORIGINALES Y REVISIÓN TÉCNICO- MECÁNICA.</t>
  </si>
  <si>
    <t>https://community.secop.gov.co/Public/Tendering/ContractNoticePhases/View?PPI=CO1.PPI.25010217&amp;isFromPublicArea=True&amp;isModal=False</t>
  </si>
  <si>
    <t>INVERSIONES AEREAS INVERSA SAS</t>
  </si>
  <si>
    <t>SUMINISTRO DE TIQUETES AÉREOS EN RUTAS REGIONALES Y NACIONALES PARA FACILITAR EL DESPLAZAMIENTO DE LOS FUNCIONARIOS Y CONTRATISTAS PARA EL CUMPLIMIENTO DE LA MISIÓN INSTITUCIONAL DEL PARQUE NACIONAL NATURAL LAS HERMOSAS – GLORIA VALENCIA DE CASTAÑO</t>
  </si>
  <si>
    <t>https://community.secop.gov.co/Public/Tendering/OpportunityDetail/Index?noticeUID=CO1.NTC.4438003&amp;isFromPublicArea=True&amp;isModal=False</t>
  </si>
  <si>
    <t>72102103 Servicio de exterminación o fumigación</t>
  </si>
  <si>
    <t>ECO KONTROL MIP S.A.S</t>
  </si>
  <si>
    <t>CONTRATO DE SUMINISTRO DE SERVICIO PARA LA EXTERMINACIÓN DE PLAGAS EN LA DIRECCIÓN TERRITORIAL ANDES OCCIDENTALES DE PARQUES NACIONALES NATURALES DE COLOMBIA, PARA FACILITAR LA ADMINISTRACIÓN Y MANEJO DE LAS ÁREAS PROTEGIDAS.</t>
  </si>
  <si>
    <t>https://community.secop.gov.co/Public/Tendering/OpportunityDetail/Index?noticeUID=CO1.NTC.4436390&amp;isFromPublicArea=True&amp;isModal=False</t>
  </si>
  <si>
    <t>JOAQUIN GONZALEZ LUCUMI</t>
  </si>
  <si>
    <t>SUMINISTRO DE MANTENIMIENTO PREVENTIVO Y CORRECTIVO, INCLUYENDO MANO DE OBRA CALIFICADA, REPUESTOS ORIGINALES, REVISIÓN TÉCNICO MECÁNICA Y DEL SISTEMA DE GAS NATURAL VEHICULAR DE LOS VEHÍCULOS ASIGNADOS AL PARQUE NACIONAL NATURAL LAS HERMOSAS – GLORIA VALENCIA DE CASTAÑO.</t>
  </si>
  <si>
    <t>https://community.secop.gov.co/Public/Tendering/OpportunityDetail/Index?noticeUID=CO1.NTC.4553962&amp;isFromPublicArea=True&amp;isModal=False</t>
  </si>
  <si>
    <t>CARLOS AUGUSTO GONZALEZ RAMIREZ</t>
  </si>
  <si>
    <t>CONTRATO DE SUMINISTRO DE SERVICIO DE VIGILANCIA Y MONITOREO VÍA TELÉFONO CON SU RESPECTIVO KIT DE VIGILANCIA EN LA SUBSEDE DE GESTIÓN DE LA DIRECCIÓN TERRITORIAL ANDES OCCIDENTALES EN LA CIUDAD DE POPAYÁN, SEDE CENTRO.</t>
  </si>
  <si>
    <t>DTAO-SUBSEDE</t>
  </si>
  <si>
    <t>https://community.secop.gov.co/Public/Tendering/OpportunityDetail/Index?noticeUID=CO1.NTC.4566095&amp;isFromPublicArea=True&amp;isModal=False</t>
  </si>
  <si>
    <t>ESTEBAN ARCILA HENAO</t>
  </si>
  <si>
    <t>SUMINISTRO DEL SERVICIO DE MANTENIMIENTO PREVENTIVO Y CORRECTIVO, INCLUYENDO MANO DE OBRA, REPUESTOS ORIGINALES DE LA MAQUINARIA Y EQUIPO (GUADAÑAS Y TALADROS AHOYADORES) ADSCRITOS AL PARQUE NACIONAL NATURAL SELVA DE FLORENCIA EN EL MUNICIPIO DE SAMANA DEPARTAMENTO DE CALDAS.</t>
  </si>
  <si>
    <t>https://community.secop.gov.co/Public/Tendering/OpportunityDetail/Index?noticeUID=CO1.NTC.4678932&amp;isFromPublicArea=True&amp;isModal=False</t>
  </si>
  <si>
    <t>MAIRA ALEXANDRA MUÑOZ CASTILLO</t>
  </si>
  <si>
    <t>CONTRATO DE SUMINISTRO PARA EL MANTENIMIENTO PREVENTIVO Y CORRECTIVO, INCLUYENDO MANO DE OBRA, REPUESTOS Y ACCESORIOS ORIGINALES, Y EL TRÁMITE DE CERTIFICADO DE REVISIÓN TÉCNICO MECÁNICA, PARA LOS VEHÍCULOS ADSCRITOS AL PNN PURACÉ.</t>
  </si>
  <si>
    <t>PNN ´PURACE</t>
  </si>
  <si>
    <t>https://community.secop.gov.co/Public/Tendering/OpportunityDetail/Index?noticeUID=CO1.NTC.4721973&amp;isFromPublicArea=True&amp;isModal=False</t>
  </si>
  <si>
    <t>CRR SOLUCIONES INTEGRALES SAS</t>
  </si>
  <si>
    <t>CONTRATO PARA EL MANTENIMIENTO PREVENTIVO Y CORRECTIVO DE LA MAQUINARIA Y EQUIPOS DEL SFF OTÚN QUIMBAYA</t>
  </si>
  <si>
    <t>https://community.secop.gov.co/Public/Tendering/OpportunityDetail/Index?noticeUID=CO1.NTC.4792537&amp;isFromPublicArea=True&amp;isModal=False</t>
  </si>
  <si>
    <t>SUMINISTRO DE MANTENIMIENTO PREVENTIVO Y CORRECTIVO DE LOS VEHÍCULOS ADSCRITOS AL PNN CUEVA DE LOS GUÁCHAROS, INCLUYENDO EL SUMINISTRO DE REPUESTOS Y ACCESORIOS ORIGINALES Y MANO DE OBRA, ASÍ COMO LA GESTIÓN Y TRÁMITE DE REVISIÓN Y EXPEDICIÓN DEL CERTIFICADO DE TÉCNICO-MECÁNICA</t>
  </si>
  <si>
    <t>PNN CUEVA DE LOS GUACHAROS</t>
  </si>
  <si>
    <t>https://community.secop.gov.co/Public/Tendering/OpportunityDetail/Index?noticeUID=CO1.NTC.4807297&amp;isFromPublicArea=True&amp;isModal=False</t>
  </si>
  <si>
    <t>MOTOREPUESTOS OSCAR S.A.S</t>
  </si>
  <si>
    <t>CONTRATAR EL SERVICIO DE MANTENIMIENTO PREVENTIVO Y CORRECTIVO, INCLUYENDO REPUESTOS ORIGINALES Y MANO DE OBRA CALIFICADA EN UN TALLER UBICADO EN EL MUNICIPIO DE SANTA MARÍA (HUILA) PARA LAS MOTOCICLETAS ASIGNADAS AL PARQUE NACIONAL NATURAL NEVADO DEL HUILA.</t>
  </si>
  <si>
    <t>FACTUTA</t>
  </si>
  <si>
    <t>https://community.secop.gov.co/Public/Tendering/OpportunityDetail/Index?noticeUID=CO1.NTC.4841081&amp;isFromPublicArea=True&amp;isModal=False</t>
  </si>
  <si>
    <t>JIMMY ALEXANDER PIMENTEL SÁNCHEZ</t>
  </si>
  <si>
    <t>SUMINISTRO DEL SERVICIO DE MANTENIMIENTO PREVENTIVO Y CORRECTIVO PARA LOS EQUIPOS DE OFICINA COMO COMPUTADORES (PORTÁTILES Y DE ESCRITORIO), PLANTA TELEFÓNICA Y PERIFÉRICOS, INCLUIDA MANO DE OBRA, ACCESORIOS Y REPUESTOS ORIGINALES (U HOMOLOGADOS), ADSCRITOS AL INVENTARIO DEL PARQUE NACIONAL NATURAL LOS NEVADOS.</t>
  </si>
  <si>
    <t>https://community.secop.gov.co/Public/Tendering/OpportunityDetail/Index?noticeUID=CO1.NTC.4857623&amp;isFromPublicArea=True&amp;isModal=False</t>
  </si>
  <si>
    <t>YURANY BAUTISTA RODRIGUEZ</t>
  </si>
  <si>
    <t>CONTRATO DE SUMINISTRO DE MANTENIMIENTO PREVENTIVO Y CORRECTIVO QUE INCLUYA MANO DE OBRA Y REPUESTOS PARA LOS EQUIPOS DE CÓMPUTO E IMPRESORAS DEL PARQUE NACIONAL NATURAL LAS ORQUÍDEAS.</t>
  </si>
  <si>
    <t>https://community.secop.gov.co/Public/Tendering/OpportunityDetail/Index?noticeUID=CO1.NTC.4862065&amp;isFromPublicArea=True&amp;isModal=False</t>
  </si>
  <si>
    <t>C.I. DESARROLLO E INGENIERIA S.A.S.</t>
  </si>
  <si>
    <t>SUMINISTRO DE SERVICIOS DE MANTENIMIENTO PREVENTIVO Y CORRECTIVO PARA LOS EQUIPOS DE RADIO COMUNICACIONES DEL PNN LOS NEVADOS, QUE INCLUYA MANO DE OBRA Y REPUESTOS ORIGINALES.</t>
  </si>
  <si>
    <t>N/A</t>
  </si>
  <si>
    <t>https://community.secop.gov.co/Public/Tendering/OpportunityDetail/Index?noticeUID=CO1.NTC.4929570&amp;isFromPublicArea=True&amp;isModal=False</t>
  </si>
  <si>
    <t>EGIDIO ZULUAGA MUÑOZ</t>
  </si>
  <si>
    <t>CONTRATO DE COMPRA DE VALES PARA GARANTIZAR EL SUMINISTRO DE COMBUSTIBLE (GASOLINA CORRIENTE) PARA EL BUEN FUNCIONAMIENTO DE LOS VEHÍCULOS, GUADAÑAS Y AHOYADORES  ADSCRITOS AL PARQUE NACIONAL NATURAL SELVA DE FLORENCIA EN EL CORREGIMIENTO DE FLORENCIA, CALDAS, A TRAVÉS DE UNA ESTACIÓN DE SERVICIO CON COBERTURA DE SERVICIO ESPECÍFICAMENTE EN EL  CORREGIMIENTO DE FLORENCIA, DEPARTAMENTO DE CALDAS.</t>
  </si>
  <si>
    <t>https://community.secop.gov.co/Public/Tendering/OpportunityDetail/Index?noticeUID=CO1.NTC.4207761&amp;isFromPublicArea=True&amp;isModal=False</t>
  </si>
  <si>
    <t>LENER ANDRES OSPINA MUÑOZ</t>
  </si>
  <si>
    <t>COMPRA DE RACIONES DE CAMPO CON DESTINO AL PARQUE NACIONAL NATURAS LAS HERMOSAS -GLORIA VALENCIA DE CASTAÑO, QUE FACILITEN EL DESARROLLO DE LAS ACTIVIDADES DE PREVENCIÓN, VIGILANCIA Y CONTROL; Y USO, OCUPACIÓN Y TENENCIA, EN EL MARCO DE LOS RECORRIDOS DE CAMPO DENTRO DEL ÁREA PROTEGIDA Y EN SU ZONA DE INFLUENCIA.</t>
  </si>
  <si>
    <t>https://community.secop.gov.co/Public/Tendering/OpportunityDetail/Index?noticeUID=CO1.NTC.4427513&amp;isFromPublicArea=True&amp;isModal=False</t>
  </si>
  <si>
    <t>CONSULTING GROUP FIRE &amp; SAFETY COLOMBIA SAS - CFS GROUP COLOMBIA SAS</t>
  </si>
  <si>
    <t>COMPRA DE ELEMENTOS DE PROTECCIÓN PERSONAL Y SEGURIDAD LABORAL COMO SOPORTE PARA EL CUMPLIMIENTO DEL PLAN DE EMERGENCIAS DEL PARQUE NACIONAL NATURAL LOS NEVADOS</t>
  </si>
  <si>
    <t>https://community.secop.gov.co/Public/Tendering/OpportunityDetail/Index?noticeUID=CO1.NTC.4429870&amp;isFromPublicArea=True&amp;isModal=False</t>
  </si>
  <si>
    <t>COMERCIALIZADORA SOSAMED SAS</t>
  </si>
  <si>
    <t>CONTRATO DE COMPRA DE ELEMENTOS REQUERIDOS PARA LA ATENCIÓN A VISITANTES Y PERSONAL DE LA DIRECCIÓN TERRITORIAL ANDES OCCIDENTALES DE PARQUES NACIONALES NATURALES DE COLOMBIA, PARA FACILITAR LA ADMINISTRACIÓN Y MANEJO DE LAS ÁREAS PROTEGIDAS.</t>
  </si>
  <si>
    <t>https://community.secop.gov.co/Public/Tendering/OpportunityDetail/Index?noticeUID=CO1.NTC.4444083&amp;isFromPublicArea=True&amp;isModal=False</t>
  </si>
  <si>
    <t>ESINCOL DJ S.A.S</t>
  </si>
  <si>
    <t>COMPRA DE CAMPAMENTOS DE ALTA MONTAÑA DEL PARQUE NACIONAL NATURAL COMPLEJO VOLCÁNICO DOÑA JUANA CASCABEL</t>
  </si>
  <si>
    <t>https://community.secop.gov.co/Public/Tendering/OpportunityDetail/Index?noticeUID=CO1.NTC.4669667&amp;isFromPublicArea=True&amp;isModal=False</t>
  </si>
  <si>
    <t>INGENIERIA E INFRAESTRUCTURA DE COLOMBIA S.A.S</t>
  </si>
  <si>
    <t>COMPRA DE ELEMENTOS DE ALOJAMIENTO Y CAMPAÑA PARA REALIZAR SALIDAS DE CAMPO EN EL PARQUE NACIONAL NATURAL NEVADO DEL HUILA, EN CUMPLIMIENTO DE LAS ACTIVIDADES MISIONALES DEL ÁREA PROTEGIDA</t>
  </si>
  <si>
    <t>https://community.secop.gov.co/Public/Tendering/OpportunityDetail/Index?noticeUID=CO1.NTC.4785362&amp;isFromPublicArea=True&amp;isModal=False</t>
  </si>
  <si>
    <t>49121500 Cód. 49121500 - Equipos para acampada y exterior</t>
  </si>
  <si>
    <t>COMPRA DE EQUIPO DE CAMPING PARA EL PNN CUEVA DE LOS GUÁCHAROS</t>
  </si>
  <si>
    <t>https://community.secop.gov.co/Public/Tendering/OpportunityDetail/Index?noticeUID=CO1.NTC.4868742&amp;isFromPublicArea=True&amp;isModal=False</t>
  </si>
  <si>
    <t>SODEXO SERVICIOS DE BENEFICIOS E INCENTIVOS COLOMBIA S.A.S.</t>
  </si>
  <si>
    <t>COMPRA DE VALES Y/O TARJETAS DE CIRCULACIÓN NACIONAL PARA EL SUMINISTRO DE COMBUSTIBLE A TRAVÉS DE UNA RED DE ESTABLECIMIENTOS COMERCIALES NACIONALES ESPECIALIZADOS, QUE GARANTICEN EL ABASTECIMIENTO DE COMBUSTIBLE NECESARIO PARA LOS VEHÍCULOS ADSCRITOS AL PARQUE AUTOMOTOR DEL PARQUE NACIONAL NATURAL LAS HERMOSAS – GLORIA VALENCIA DE CATAÑO.</t>
  </si>
  <si>
    <t>https://community.secop.gov.co/Public/Tendering/OpportunityDetail/Index?noticeUID=CO1.NTC.4872308&amp;isFromPublicArea=True&amp;isModal=False</t>
  </si>
  <si>
    <t>DANIEL DAVID CORTES PRIETO</t>
  </si>
  <si>
    <t>COMPRA DE MOBILIARIO PARA EL PNN CUEVA DE LOS GUÁCHAROS</t>
  </si>
  <si>
    <t>https://community.secop.gov.co/Public/Tendering/OpportunityDetail/Index?noticeUID=CO1.NTC.4899044&amp;isFromPublicArea=True&amp;isModal=False</t>
  </si>
  <si>
    <t>R&amp;G SOLUTION GROUP SAS</t>
  </si>
  <si>
    <t>COMPRA DE RACIONES DE CAMPAÑA PARA EL PERSONAL DEL PNN LOS NEVADOS EN EL DESARROLLO DE LABORES DE PREVENCIÓN, VIGILANCIA Y CONTROL DEL ÁREA PROTEGIDA</t>
  </si>
  <si>
    <t>COMERCIAL RINO S.A.S</t>
  </si>
  <si>
    <t>CONTRATO DE COMPRA DE LLANTAS PARA LOS VEHÍCULOS CAMIONETA Y MOTOCICLETA ADSCRITOS AL INVENTARIO DEL SF ISLA DE LA COROTA</t>
  </si>
  <si>
    <t>https://community.secop.gov.co/Public/Tendering/OpportunityDetail/Index?noticeUID=CO1.NTC.4945116&amp;isFromPublicArea=True&amp;isModal=False</t>
  </si>
  <si>
    <t>JURIDIA ESMITH MEJIA VILLA</t>
  </si>
  <si>
    <t xml:space="preserve">PRESTACIÓN DE SERVICIOS ASISTENCIALES Y DE APOYO A LA GESTIÓN ADMINISTRATIVA DE LA DIRECCIÓNTERRITORIAL ANDES OCCIDENTALES PARA LIDERAR LOS PROCESOS Y PROCEDIMIENTO DE GESTIÓN DOCUMENTAL Y ARCHIVO,
REALIZAR APOYO A LA ADMINISTRACIÓN DE LA INFORMACIÓN COMO PARTE DE LA IMPLEMENTACIÓN DEL SISTEMA DE GESTIÓN
DE LA CALIDAD EN LA DIRECCIÓN TERRITORIAL Y SUS ÁREAS PROTEGIDAS, EN ARAS DE MEJORAR LA EFICIENCIA INSTITUCIONAL.
</t>
  </si>
  <si>
    <t>https://community.secop.gov.co/Public/Tendering/OpportunityDetail/Index?noticeUID=CO1.NTC.3489232&amp;isFromPublicArea=True&amp;isModal=False</t>
  </si>
  <si>
    <t>VIGENCIA FUTURA</t>
  </si>
  <si>
    <t>157</t>
  </si>
  <si>
    <t>ELICENIA JIMENEZ CAÑAS</t>
  </si>
  <si>
    <t>PRESTACIÓN DE SERVICIOS ASISTENCIALES Y DE APOYO A LA GESTIÓN ADMINISTRATIVA DE LA DIRECCIÓN TERRITORIAL ANDES OCCIDENTALES PARA EJECUTAR LAS ACTIVIDADES DE ATENCIÓN AL USUARIO EXTERNO PRINCIPALMENTE E INTERNO, APOYAR LOS PROCESOS DE ADMINISTRACIÓN DE LA INFORMACIÓN, ENVIÓ Y RECEPCIÓN DE CORRESPONDENCIA, RECEPCIONISTA Y APOYO A PROCESOS DEL CENTRO DE DOCUMENTACIÓN, COMO PARTE DE LA IMPLEMENTACIÓN DEL SISTEMA DE GESTIÓN DE LA CALIDAD EN ARAS DE MEJORAR LA EFICIENCIA INSTITUCIONAL.</t>
  </si>
  <si>
    <t>https://community.secop.gov.co/Public/Tendering/OpportunityDetail/Index?noticeUID=CO1.NTC.3489741&amp;isFromPublicArea=True&amp;isModal=False</t>
  </si>
  <si>
    <t>160</t>
  </si>
  <si>
    <t>CRISTIAN HERNÁN ARCILA HERRERA</t>
  </si>
  <si>
    <t>PRESTACIÓN DE SERVICIOS OPERATIVOS Y DE APOYO A LA GESTIÓN PARA LA IMPLEMENTACIÓN DEL PLAN DE MANEJO DEL PNN LOS NEVADOS CON ÉNFASIS EN EL DESARROLLO DE ACTIVIDADES DEL PLAN ORDENAMIENTO ECOTURÍSTICO (POE) Y CON EL CUMPLIMIENTO DE LA SENTENCIA QUE DECLARÓ AL PNN LOS NEVADOS SUJETO DE DERECHOS.</t>
  </si>
  <si>
    <t xml:space="preserve"> PNN LOS NEVADOS</t>
  </si>
  <si>
    <t>https://community.secop.gov.co/Public/Tendering/OpportunityDetail/Index?noticeUID=CO1.NTC.3605077&amp;isFromPublicArea=True&amp;isModal=False</t>
  </si>
  <si>
    <t>160C</t>
  </si>
  <si>
    <t>DANNY FRANCISCO GUTIÉRREZ RIVILLAS</t>
  </si>
  <si>
    <t>HANNER BERMUDEZ PATIÑO</t>
  </si>
  <si>
    <t>161</t>
  </si>
  <si>
    <t>AUGUSTO LEÓN MORALES MORALES</t>
  </si>
  <si>
    <t>PRESTACIÓN DE SERVICIOS OPERATIVOS Y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t>
  </si>
  <si>
    <t>https://community.secop.gov.co/Public/Tendering/OpportunityDetail/Index?noticeUID=CO1.NTC.3613934&amp;isFromPublicArea=True&amp;isModal=False</t>
  </si>
  <si>
    <t>162</t>
  </si>
  <si>
    <t>JUAN SEBASTIÁN CRUZ FLÓREZ</t>
  </si>
  <si>
    <t>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</si>
  <si>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https://community.secop.gov.co/Public/Tendering/OpportunityDetail/Index?noticeUID=CO1.NTC.3612134&amp;isFromPublicArea=True&amp;isModal=False</t>
  </si>
  <si>
    <t>163</t>
  </si>
  <si>
    <t>FABIÁN MAURICIO SOLORZA GALEANO</t>
  </si>
  <si>
    <t>PRESTACIÓN DE SERVICIOS OPERATIVOS Y DE APOYO A LA GESTIÓN PARA LA IMPLEMENTACIÓN DEL PROTOCOLO DE PREVENCIÓN, VIGILANCIA Y CONTROL DEL ÁREA PROTEGIDA, CON ÉNFASIS EN LAS ACTIVIDADES RELACIONADAS CON EL EJERCICIO DE LA AUTORIDAD AMBIENTAL Y CON EL CUMPLIMIENTO DE LA SENTENCIA QUE DECLARÓ EL PNN LOS NEVADOS COMO SUJETO DE DERECHOS</t>
  </si>
  <si>
    <t>https://community.secop.gov.co/Public/Tendering/OpportunityDetail/Index?noticeUID=CO1.NTC.3613587&amp;isFromPublicArea=True&amp;isModal=False</t>
  </si>
  <si>
    <t>164</t>
  </si>
  <si>
    <t>RICARDO ARTURO HERRERO FAJARDO</t>
  </si>
  <si>
    <t>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t>
  </si>
  <si>
    <t>https://community.secop.gov.co/Public/Tendering/OpportunityDetail/Index?noticeUID=CO1.NTC.3614601&amp;isFromPublicArea=True&amp;isModal=False</t>
  </si>
  <si>
    <t>164C</t>
  </si>
  <si>
    <t>JHON FREDY CASTILLO RODRÍGUEZ</t>
  </si>
  <si>
    <t>165</t>
  </si>
  <si>
    <t>GLORIA ESPERANZA TORRES MORALES</t>
  </si>
  <si>
    <t>PRESTACIÓN DE SERVICIOS TÉCNICOS Y DE APOYO A LA GESTIÓN PARA LA IMPLEMENTACIÓN DEL PLAN DE MANEJO Y EL PLAN DE ORDENAMIENTO ECOTURÍSTICO (POE) DEL PARQUE NACIONAL NATURAL LOS NEVADOS Y DEMÁS INSTRUMENTOS DE PLANEACIÓN, SEGUIMIENTO Y EVALUACIÓN ADOPTADOS INSTITUCIONALMENTE.</t>
  </si>
  <si>
    <t>https://community.secop.gov.co/Public/Tendering/OpportunityDetail/Index?noticeUID=CO1.NTC.3604068&amp;isFromPublicArea=True&amp;isModal=False</t>
  </si>
  <si>
    <t>166</t>
  </si>
  <si>
    <t>PRESTACIÓN DE SERVICIOS OPERATIVOS Y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t>
  </si>
  <si>
    <t>https://community.secop.gov.co/Public/Tendering/OpportunityDetail/Index?noticeUID=CO1.NTC.3604149&amp;isFromPublicArea=True&amp;isModal=False</t>
  </si>
  <si>
    <t>166 C</t>
  </si>
  <si>
    <t>MARIANA AGUDELO CASTIBLANCO</t>
  </si>
  <si>
    <t>167</t>
  </si>
  <si>
    <t>MARÍA CAMILA AGUILAR ISAZA,</t>
  </si>
  <si>
    <t>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t>
  </si>
  <si>
    <t>https://community.secop.gov.co/Public/Tendering/OpportunityDetail/Index?noticeUID=CO1.NTC.3604487&amp;isFromPublicArea=True&amp;isModal=False</t>
  </si>
  <si>
    <t>170</t>
  </si>
  <si>
    <t>LUISA FERNANDA CHACÓN ALBA</t>
  </si>
  <si>
    <t>PRESTACIÓN DE SERVICIOS OPERATIVOS Y DE APOYO A LA GESTIÓN, PARA LA ATENCIÓN DE VISITANTES, LA IMPLEMENTACIÓN DEL PROTOCOLO DE PREVENCIÓN, VIGILANCIA Y CONTROL Y DE LA ESTRATEGIA DE EDUCACIÓN Y COMUNICACIÓN PARA LA CONSERVACIÓN DEL SANTUARIO DE FAUNA Y FLORA OTÚN QUIMBAYA</t>
  </si>
  <si>
    <t>https://community.secop.gov.co/Public/Tendering/OpportunityDetail/Index?noticeUID=CO1.NTC.3624773&amp;isFromPublicArea=True&amp;isModal=False</t>
  </si>
  <si>
    <t>171</t>
  </si>
  <si>
    <t>YESSICA CORREA ZAPATA</t>
  </si>
  <si>
    <t>PRESTACIÓN DE SERVICIOS TÉCNICOS Y DE APOYO A LA GESTIÓN COMO ASISTENTE DE LA COORDINACIÓN DEL GRUPO INTERNO DE TRABAJO DE LA DIRECCIÓN TERRITORIAL ANDES OCCIDENTALES DE PARQUES NACIONALES NATURALES DE COLOMBIA, REALIZANDO LABORES DE SEGUIMIENTO, GESTIÓN, EJECUCIÓN Y CONTROL EFICAZ DE LOS PROCESOS DEL ÁREA ADMINISTRATIVA Y FINANCIERA.</t>
  </si>
  <si>
    <t>https://community.secop.gov.co/Public/Tendering/OpportunityDetail/Index?noticeUID=CO1.NTC.3623901&amp;isFromPublicArea=True&amp;isModal=False</t>
  </si>
  <si>
    <t>JUAN DAVID SÁNCHEZ DÍAZ</t>
  </si>
  <si>
    <t>PRESTACIÓN DE SERVICIOS OPERATIVOS Y DE APOYO A LA GESTIÓN, PARA LA IMPLEMENTACIÓN DEL PROTOCOLO DE PREVENCIÓN, VIGILANCIA Y CONTROL, EL PROGRAMA DE MONITOREO E INVESTIGACIÓN, ACTIVIDADES DE MANTENIMIENTO Y RESTAURACIÓN ECOLÓGICA EN EL SANTUARIO DE FAUNA Y FLORA OTÚN QUIMBAYA.</t>
  </si>
  <si>
    <t>https://community.secop.gov.co/Public/Tendering/OpportunityDetail/Index?noticeUID=CO1.NTC.3643365&amp;isFromPublicArea=True&amp;isModal=False</t>
  </si>
  <si>
    <t>SERVICIOS SEGURIDAD STAR DE COLOMBIA LTDA</t>
  </si>
  <si>
    <t>SUMINISTRO DEL SERVICIO DE MONITOREO Y VIGILANCIA POR SISTEMA DE ALARMA PARA LA SEDE TÉCNICO ADMINISTRATIVA DEL PARQUE NACIONAL NATURAL LOS NEVADOS, UBICADA EN LA CIUDAD DE MANIZALES</t>
  </si>
  <si>
    <t>https://community.secop.gov.co/Public/Tendering/OpportunityDetail/Index?noticeUID=CO1.NTC.3569866&amp;isFromPublicArea=True&amp;isModal=False</t>
  </si>
  <si>
    <t>76111500 Cód. 76111500 - Servicios de limpieza de edificios y oficinas en general</t>
  </si>
  <si>
    <t xml:space="preserve">CBN MAAS S.A.S </t>
  </si>
  <si>
    <t>CONTRATO DE SUMINISTRO INTEGRAL DEL SERVICIO DE ASEO Y CAFETERÍA, INCLUYENDO LOS ELEMENTOS Y PRODUCTOS REQUERIDOS, Y LAS DOS (02) OPERARIAS IDÓNEAS, QUE PRESTEN LOS SERVICIOS DE MANTENIMIENTO, LIMPIEZA Y ATENCIÓN A LA CAFETERÍA EN LA SEDE TÉCNICO ADMINISTRATIVA DE LA DIRECCIÓN TERRITORIAL ANDES OCCIDENTALES UBICADA EN LA CIUDAD DE MEDELLÍN, ANTIOQUIA.</t>
  </si>
  <si>
    <t>https://community.secop.gov.co/Public/Tendering/OpportunityDetail/Index?noticeUID=CO1.NTC.3573204&amp;isFromPublicArea=True&amp;isModal=False</t>
  </si>
  <si>
    <t xml:space="preserve">ALARMAS INTELIGENTES TALAMO LTDA </t>
  </si>
  <si>
    <t>SUMINISTRO DEL SERVICIO DE VIGILANCIA PARA LA SEDE ADMINISTRATIVA DEL SANTUARIO DE FLORA ISLA DE LA COROTA Y SANTUARIO DE FLORA Y FAUNA GALERAS, SITUADA EN LA CALLE 13 NRO. 36 - 25 DEL BARRIO LA CASTELLANA, DE LA CIUDAD DE PASTO</t>
  </si>
  <si>
    <t>https://community.secop.gov.co/Public/Tendering/OpportunityDetail/Index?noticeUID=CO1.NTC.3575045&amp;isFromPublicArea=True&amp;isModal=False</t>
  </si>
  <si>
    <t>VIGILANCIA TÉCNICA DE COLOMBIA VIGITECOL LTDA.</t>
  </si>
  <si>
    <t>CONTRATO DE SUMINISTRO DE SERVICIO DE VIGILANCIA Y MONITOREO POR EL SISTEMA DE ALARMA PARA LA SEDE TÉCNICO ADMINISTRATIVA DEL PARQUE NACIONAL NATURAL TATAMÁ, UBICADA EN EL SECTOR LAS GALIAS, BARRIO LA PALMA EN EL MUNICIPIO DE SANTUARIO, RISARALDA</t>
  </si>
  <si>
    <t>PNN TATAMA</t>
  </si>
  <si>
    <t>https://community.secop.gov.co/Public/Tendering/OpportunityDetail/Index?noticeUID=CO1.NTC.3581438&amp;isFromPublicArea=True&amp;isModal=False</t>
  </si>
  <si>
    <t>COSEQUIN LTDA</t>
  </si>
  <si>
    <t>SERVICIO DE VIGILANCIA Y SEGURIDAD PRIVADA CON ARMA NO LETAL, INCLUYENDO EL MONITOREO Y SISTEMA DE ALARMAS LAS 24 HORAS, DE LUNES A LUNES, PARA LA OFICINA PRINCIPAL DE LA DIRECCIÓN TERRITORIAL ANDES OCCIDENTALES DE PARQUES NACIONALES NATURALES DE COLOMBIA, UBICADA EN LA CARRERA 42 NO 47-21 BARRIO CENTRO, TORRES DE BOMBONA EN LA CIUDAD DE MEDELLÍN (ANT)</t>
  </si>
  <si>
    <t>https://community.secop.gov.co/Public/Tendering/OpportunityDetail/Index?noticeUID=CO1.NTC.3569986&amp;isFromPublicArea=True&amp;isModal=False</t>
  </si>
  <si>
    <t>CBN MAAS S.A.S</t>
  </si>
  <si>
    <t>CONTRATO DE SUMINISTRO INTEGRAL DEL SERVICIO DE ASEO Y CAFETERÍA, EL CUAL INCLUYA LOS ELEMENTOS Y PRODUCTOS REQUERIDOS, Y UNA (01) OPERARIA IDÓNEA MEDIO TIEMPO, QUE PRESTEN LOS SERVICIOS DE MANTENIMIENTO, LIMPIEZA Y ATENCIÓN A LA CAFETERÍA EN LA SEDE ADMINISTRATIVA DEL PARQUE NACIONAL NATURAL LAS HERMOSAS – GLORIA VALENCIA DE CASTAÑO UBICADA EN LA CIUDAD DE PALMIRA – VALLE DEL CAUCA</t>
  </si>
  <si>
    <t>https://community.secop.gov.co/Public/Tendering/OpportunityDetail/Index?noticeUID=CO1.NTC.3630041&amp;isFromPublicArea=True&amp;isModal=False</t>
  </si>
  <si>
    <t>SEGURIDAD ATLAS LTDA</t>
  </si>
  <si>
    <t>SUMINISTRO DE SERVICIO DE MONITOREO DE ALARMAS LAS 24 HORAS DEL DÍA, VÍA TELEFÓNICA Y SUPERVISIÓN DE DOMINGO A DOMINGO, EN LA SEDE ADMINISTRATIVA DEL PARQUE NACIONAL NATURAL LAS HERMOSAS – GLORIA VALENCIA DE CASTAÑO, UBICADA EN LA CARRERA 30 NO. 21 – 50 EN EL MUNICIPIO DE PALMIRA, DEPARTAMENTO DEL VALLE DEL CAUCA</t>
  </si>
  <si>
    <t>https://community.secop.gov.co/Public/Tendering/OpportunityDetail/Index?noticeUID=CO1.NTC.3662856&amp;isFromPublicArea=True&amp;isModal=False</t>
  </si>
  <si>
    <t>JUAN CAMILO CORREA ESCOBAR</t>
  </si>
  <si>
    <t>CONTRATO DE ARRENDAMIENTO DE UN BIEN INMUEBLE UBICADO EN LA CALLE 29 NÚMERO 32-75/77 ÁREA URBANA DE URRAO MUNICIPIO DE URRAO – ANTIOQUIA, PARA EL FUNCIONAMIENTO DE LA SEDE ADMINISTRATIVA DEL PARQUE NACIONAL NATURAL LAS ORQUÍDEAS.</t>
  </si>
  <si>
    <t>1 ARRENDAMIENTO y/o ADQUISICIÓN DE INMUEBLES</t>
  </si>
  <si>
    <t>https://community.secop.gov.co/Public/Tendering/OpportunityDetail/Index?noticeUID=CO1.NTC.3463307&amp;isFromPublicArea=True&amp;isModal=False</t>
  </si>
  <si>
    <t>SILVIA BLASINA JARAMILLO LONDOÑO</t>
  </si>
  <si>
    <t>CONTRATO DE ARRENDAMIENTO DE UN BIEN INMUEBLE UBICADO EN LA CALLE 9 No. 2-30 SECTOR LA BOMBA EN EL CORREGIMIENTO DE FLORENCIA, SAMANÁ, CALDAS, PARA EL FUNCIONAMIENTO DE LA SEDE ADMINISTRATIVA Y OPERATIVA DEL PARQUE NACIONAL NATURAL SELVA DE FLORENCIA.</t>
  </si>
  <si>
    <t>https://community.secop.gov.co/Public/Tendering/OpportunityDetail/Index?noticeUID=CO1.NTC.3552141&amp;isFromPublicArea=True&amp;isModal=False</t>
  </si>
  <si>
    <t>LUZ FAY MORALES BARTOLO</t>
  </si>
  <si>
    <t>CONTRATO DE ARRENDAMIENTO DE UN BIEN INMUEBLE UBICADO EN LA CARRERA 3ª No. 6-17, BARRIO AVENIDA QUIBDÓ, EN EL MUNICIPIO DE SANJOSÉ DEL PALMAR CHOCÓ, PARA EL FUNCIONAMIENTO DE LA SEDE OPERATIVA DEL PARQUE NACIONAL NATURAL TATAMÁ.</t>
  </si>
  <si>
    <t>https://community.secop.gov.co/Public/Tendering/OpportunityDetail/Index?noticeUID=CO1.NTC.3574733&amp;isFromPublicArea=True&amp;isModal=False</t>
  </si>
  <si>
    <t>URIEL CALDERÓN JIMÉNEZ</t>
  </si>
  <si>
    <t>CONTRATO DE ARRENDAMIENTO DE UN BIEN INMUEBLE UBICADO EN LA CARRERA 4ª No. 2 - 37 DEL MUNICIPIO DE PALESTINA (HUILA), PARA EL FUNCIONAMIENTO DE LA SEDE ADMINISTRATIVA DEL PARQUE NACIONAL NATURAL CUEVA DE LOS GUÁCHAROS DE PARQUES NACIONALES NATURALES DE COLOMBIA.</t>
  </si>
  <si>
    <t>https://community.secop.gov.co/Public/Tendering/OpportunityDetail/Index?noticeUID=CO1.NTC.3573635&amp;isFromPublicArea=True&amp;isModal=False</t>
  </si>
  <si>
    <t>LUZ ESTELLA GIRALDO ARIAS</t>
  </si>
  <si>
    <t>CONTRATO DE ARRENDAMIENTO DE UN BIEN INMUEBLE UBICADO UBICADO EN LA CALLE 69 A No. 24 – 69 BARRIO LA CAMELIA EN LA CIUDAD DE MANIZALES, PARA EL FUNCIONAMIENTO DE LA SEDE TÉCNICO ADMINISTRATIVA DEL PARQUE NACIONAL NATURAL LOS NEVADOS - DIRECCIÓN TERRITORIAL ANDES OCCIDENTALES.</t>
  </si>
  <si>
    <t>https://community.secop.gov.co/Public/Tendering/OpportunityDetail/Index?noticeUID=CO1.NTC.3582031&amp;isFromPublicArea=True&amp;isModal=False</t>
  </si>
  <si>
    <t>CLAUDIA ANABELLY GUERRERO ORTEGA</t>
  </si>
  <si>
    <t>CONTRATO DE ARRENDAMIENTO DE UN BIEN INMUEBLE LOCALIZADO EN LA CIUDAD DE PASTO, PARA UNA SEDE ADMINISTRATIVA COMPARTIDA POR EL SANTUARIO DE FLORA ISLA DE LA COROTA Y SFF GALERAS, PARA REALIZAR LABORES TÉCNICO ADMINISTRATIVAS Y DE ATENCIÓN AL PÚBLICO.”</t>
  </si>
  <si>
    <t>SFF  DE COROTA Y SFF GALERAS</t>
  </si>
  <si>
    <t>https://community.secop.gov.co/Public/Tendering/OpportunityDetail/Index?noticeUID=CO1.NTC.3596665&amp;isFromPublicArea=True&amp;isModal=False</t>
  </si>
  <si>
    <t>JAIRO FONSECA QUEVEDO</t>
  </si>
  <si>
    <t>CONTRATO DE ARRENDAMIENTO DE UN BIEN INMUEBLE UBICADO EN LA VEREDA EL PORTAL, KM 1 VÍA PITALITO PARA EL USO DE DOS VEHÍCULOS Y CINCO MOTOCICLETAS DEL PARQUE AUTOMOTOR DEL PNN CUEVA DE LOS GUÁCHAROS.</t>
  </si>
  <si>
    <t>https://community.secop.gov.co/Public/Tendering/OpportunityDetail/Index?noticeUID=CO1.NTC.3598758&amp;isFromPublicArea=True&amp;isModal=False</t>
  </si>
  <si>
    <t>DEYFAN SERRANO PLAZA</t>
  </si>
  <si>
    <t>CONTRATO DE ARRENDAMIENTO DE UN BIEN INMUEBLE QUE FUNCIONE COMO SEDE ADMINISTRATIVA DEL PARQUE NACIONAL NATURAL LAS HERMOSAS – GLORIA VALENCIA DE CASTAÑO, UBICADO EN LA CARRERA 30 NO. 21 – 50, BARRIO NUEVO EN LA CIUDAD DE PALMIRA – VALLE DEL CAUCA.</t>
  </si>
  <si>
    <t>PNN LAS HERMOSA</t>
  </si>
  <si>
    <t>https://community.secop.gov.co/Public/Tendering/OpportunityDetail/Index?noticeUID=CO1.NTC.3596777&amp;isFromPublicArea=True&amp;isModal=False</t>
  </si>
  <si>
    <t>ADELIDA BOCANEGRA MENDEZ</t>
  </si>
  <si>
    <t>CONTRATO DE ARRENDAMIENTO DE UN BIEN INMUEBLE QUE FUNCIONE COMO SEDE TÉCNICO – OPERATIVA DEL PARQUE NACIONAL NATURAL LAS HERMOSAS – GLORIA VALENCIA DE CASTAÑO, UBICADO EN LA MANZANA A CASA 10, BARRIO LOS LAURELES EN EL MUNICIPIO DE CHAPARRAL – TOLIMA.</t>
  </si>
  <si>
    <t>https://community.secop.gov.co/Public/Tendering/OpportunityDetail/Index?noticeUID=CO1.NTC.3599637&amp;isFromPublicArea=True&amp;isModal=False</t>
  </si>
  <si>
    <t xml:space="preserve">AURA MARINA QUIROS TORO </t>
  </si>
  <si>
    <t>CONTRATO DE ARRENDAMIENTO DE UN BIEN INMUEBLE UBICADO EN EL PARQUE PRINCIPAL DEL MUNICIPIO DE FRONTINO, ANTIOQUIA, PARA OPERAR COMO SEDE ADMINISTRATIVA Y OPERATIVA DEL PARQUE NACIONAL NATURAL LAS ORQUÍDEAS DE PARQUES NACIONALES NATURALES DE COLOMBIA.</t>
  </si>
  <si>
    <t>https://community.secop.gov.co/Public/Tendering/OpportunityDetail/Index?noticeUID=CO1.NTC.3600643&amp;isFromPublicArea=True&amp;isModal=False</t>
  </si>
  <si>
    <t xml:space="preserve">MARTHA LILIANA FORERO RODRIGUEZ </t>
  </si>
  <si>
    <t>CONTRATO DE ARRENDAMIENTO DE UN BIEN INMUEBLE EN EL MUNICIPIO DE PLANADAS – TOLIMA, UBICADO EN LA CARRERA 6 NO 8-24 BARRIO EL CENTRO, PARA EL FUNCIONAMIENTO DE LA SEDE TÉCNICO – OPERATIVA DEL PARQUE NACIONAL NATURAL NEVADO DEL HUILA.</t>
  </si>
  <si>
    <t>https://community.secop.gov.co/Public/Tendering/OpportunityDetail/Index?noticeUID=CO1.NTC.3603496&amp;isFromPublicArea=True&amp;isModal=False</t>
  </si>
  <si>
    <t>cruce</t>
  </si>
  <si>
    <t>CONTRATISTA: NÚMERO DE IDENTIFICACIÓN</t>
  </si>
  <si>
    <t>1064980608</t>
  </si>
  <si>
    <t>1036610456</t>
  </si>
  <si>
    <t>1017125021</t>
  </si>
  <si>
    <t>1088309433</t>
  </si>
  <si>
    <t>1085313052</t>
  </si>
  <si>
    <t>12745277</t>
  </si>
  <si>
    <t>1061780027</t>
  </si>
  <si>
    <t>66856994</t>
  </si>
  <si>
    <t>13071229</t>
  </si>
  <si>
    <t>1112787514</t>
  </si>
  <si>
    <t>1085248019</t>
  </si>
  <si>
    <t>98394216</t>
  </si>
  <si>
    <t>36287806</t>
  </si>
  <si>
    <t>1110454070</t>
  </si>
  <si>
    <t>43433412</t>
  </si>
  <si>
    <t>43926348</t>
  </si>
  <si>
    <t>1069762916</t>
  </si>
  <si>
    <t>1085927170</t>
  </si>
  <si>
    <t>1130623796</t>
  </si>
  <si>
    <t>1128435853</t>
  </si>
  <si>
    <t>75101063</t>
  </si>
  <si>
    <t>98215266</t>
  </si>
  <si>
    <t>87573505</t>
  </si>
  <si>
    <t>93298119</t>
  </si>
  <si>
    <t>16078561</t>
  </si>
  <si>
    <t>1104698887</t>
  </si>
  <si>
    <t>6014127</t>
  </si>
  <si>
    <t>1052395035</t>
  </si>
  <si>
    <t>1046953005</t>
  </si>
  <si>
    <t>1104695297</t>
  </si>
  <si>
    <t>104695130</t>
  </si>
  <si>
    <t>1061692064</t>
  </si>
  <si>
    <t>1061763316</t>
  </si>
  <si>
    <t>1079607397</t>
  </si>
  <si>
    <t>1079604020</t>
  </si>
  <si>
    <t>1079606870</t>
  </si>
  <si>
    <t>16071421</t>
  </si>
  <si>
    <t>75098964</t>
  </si>
  <si>
    <t>1079607895</t>
  </si>
  <si>
    <t>1003894149</t>
  </si>
  <si>
    <t>83246538</t>
  </si>
  <si>
    <t>1084866176</t>
  </si>
  <si>
    <t>1087643546</t>
  </si>
  <si>
    <t>25561805</t>
  </si>
  <si>
    <t>1062077963</t>
  </si>
  <si>
    <t>1015410513</t>
  </si>
  <si>
    <t>8027260</t>
  </si>
  <si>
    <t>1038335663</t>
  </si>
  <si>
    <t>1006029501</t>
  </si>
  <si>
    <t>1081699348</t>
  </si>
  <si>
    <t>5379720</t>
  </si>
  <si>
    <t>1083911273</t>
  </si>
  <si>
    <t>1038332909</t>
  </si>
  <si>
    <t>30737756</t>
  </si>
  <si>
    <t>12747655</t>
  </si>
  <si>
    <t>1088282343</t>
  </si>
  <si>
    <t>98345904</t>
  </si>
  <si>
    <t>43346939</t>
  </si>
  <si>
    <t>9862430</t>
  </si>
  <si>
    <t>1065096272</t>
  </si>
  <si>
    <t>93412983</t>
  </si>
  <si>
    <t>1088297493</t>
  </si>
  <si>
    <t>15490532</t>
  </si>
  <si>
    <t>1110444633</t>
  </si>
  <si>
    <t>1219726135</t>
  </si>
  <si>
    <t>87248596</t>
  </si>
  <si>
    <t>1087644487</t>
  </si>
  <si>
    <t>16114311</t>
  </si>
  <si>
    <t>87491684</t>
  </si>
  <si>
    <t>15486066</t>
  </si>
  <si>
    <t>1061757358</t>
  </si>
  <si>
    <t>1001763628</t>
  </si>
  <si>
    <t>1076384347</t>
  </si>
  <si>
    <t>1048021784</t>
  </si>
  <si>
    <t>1081700258</t>
  </si>
  <si>
    <t>38600096</t>
  </si>
  <si>
    <t>94503546</t>
  </si>
  <si>
    <t>1041531134</t>
  </si>
  <si>
    <t>87490974</t>
  </si>
  <si>
    <t>1193558791</t>
  </si>
  <si>
    <t>1152689538</t>
  </si>
  <si>
    <t>1083922055</t>
  </si>
  <si>
    <t>4764070</t>
  </si>
  <si>
    <t>1020440251</t>
  </si>
  <si>
    <t>76296659</t>
  </si>
  <si>
    <t>7561811</t>
  </si>
  <si>
    <t>1053803622</t>
  </si>
  <si>
    <t>1007061882</t>
  </si>
  <si>
    <t>1061725057</t>
  </si>
  <si>
    <t>1085258258</t>
  </si>
  <si>
    <t>87065070</t>
  </si>
  <si>
    <t>1087646521</t>
  </si>
  <si>
    <t>1088536938</t>
  </si>
  <si>
    <t>87248929</t>
  </si>
  <si>
    <t>59314475</t>
  </si>
  <si>
    <t>1087645515</t>
  </si>
  <si>
    <t>34544209</t>
  </si>
  <si>
    <t>36751992</t>
  </si>
  <si>
    <t>1093534535</t>
  </si>
  <si>
    <t>1093533498</t>
  </si>
  <si>
    <t>1114788001</t>
  </si>
  <si>
    <t>98354809</t>
  </si>
  <si>
    <t>1087646427</t>
  </si>
  <si>
    <t>1085278999</t>
  </si>
  <si>
    <t>9957426</t>
  </si>
  <si>
    <t>25196350</t>
  </si>
  <si>
    <t>1045524166</t>
  </si>
  <si>
    <t>1007310909</t>
  </si>
  <si>
    <t>1088972715</t>
  </si>
  <si>
    <t>1088976361</t>
  </si>
  <si>
    <t>1037649285</t>
  </si>
  <si>
    <t>87248300</t>
  </si>
  <si>
    <t>79596823</t>
  </si>
  <si>
    <t>24335593</t>
  </si>
  <si>
    <t>24340774</t>
  </si>
  <si>
    <t>1110543684</t>
  </si>
  <si>
    <t>1104697983</t>
  </si>
  <si>
    <t>1061756408</t>
  </si>
  <si>
    <t>1053773349</t>
  </si>
  <si>
    <t>10536351</t>
  </si>
  <si>
    <t>1005089297</t>
  </si>
  <si>
    <t>98463150</t>
  </si>
  <si>
    <t>87490574</t>
  </si>
  <si>
    <t>1088973417</t>
  </si>
  <si>
    <t>1144040222</t>
  </si>
  <si>
    <t>9957887</t>
  </si>
  <si>
    <t>1104697308</t>
  </si>
  <si>
    <t>1061790752</t>
  </si>
  <si>
    <t>66827658</t>
  </si>
  <si>
    <t>3377499</t>
  </si>
  <si>
    <t>1081702416</t>
  </si>
  <si>
    <t>1003194499</t>
  </si>
  <si>
    <t>1061724033</t>
  </si>
  <si>
    <t>27225016</t>
  </si>
  <si>
    <t>1007547928</t>
  </si>
  <si>
    <t>4565078</t>
  </si>
  <si>
    <t>94494114</t>
  </si>
  <si>
    <t>1013692286</t>
  </si>
  <si>
    <t>25120866</t>
  </si>
  <si>
    <t>10304405</t>
  </si>
  <si>
    <t>1130606323</t>
  </si>
  <si>
    <t>10281040</t>
  </si>
  <si>
    <t>1085317263</t>
  </si>
  <si>
    <t>1110501353</t>
  </si>
  <si>
    <t>1066518056</t>
  </si>
  <si>
    <t>1061773971</t>
  </si>
  <si>
    <t>43792456</t>
  </si>
  <si>
    <t>71315316</t>
  </si>
  <si>
    <t>1090150759</t>
  </si>
  <si>
    <t>3482475</t>
  </si>
  <si>
    <t>1061711042</t>
  </si>
  <si>
    <t>1017150245</t>
  </si>
  <si>
    <t>1124848071</t>
  </si>
  <si>
    <t>1085933613</t>
  </si>
  <si>
    <t>1001370281</t>
  </si>
  <si>
    <t>1053804877</t>
  </si>
  <si>
    <t>1053854922</t>
  </si>
  <si>
    <t>9930098</t>
  </si>
  <si>
    <t>1085326002</t>
  </si>
  <si>
    <t>1088251168</t>
  </si>
  <si>
    <t>901386524</t>
  </si>
  <si>
    <t>1007217577</t>
  </si>
  <si>
    <t>1098312385</t>
  </si>
  <si>
    <t>1110485950</t>
  </si>
  <si>
    <t>1113689945</t>
  </si>
  <si>
    <t>1003151799</t>
  </si>
  <si>
    <t>1004776506</t>
  </si>
  <si>
    <t>1110089070</t>
  </si>
  <si>
    <t>1113676575</t>
  </si>
  <si>
    <t>1130622568</t>
  </si>
  <si>
    <t>9976187</t>
  </si>
  <si>
    <t>59829329</t>
  </si>
  <si>
    <t>1061749855</t>
  </si>
  <si>
    <t>1053852226</t>
  </si>
  <si>
    <t>1053843625</t>
  </si>
  <si>
    <t>1036953539</t>
  </si>
  <si>
    <t>1109416820</t>
  </si>
  <si>
    <t>1075626315</t>
  </si>
  <si>
    <t>3695488</t>
  </si>
  <si>
    <t>87551230</t>
  </si>
  <si>
    <t>36182424</t>
  </si>
  <si>
    <t>6804676</t>
  </si>
  <si>
    <t>71682123</t>
  </si>
  <si>
    <t>1039101346</t>
  </si>
  <si>
    <t>66785116</t>
  </si>
  <si>
    <t>93448028</t>
  </si>
  <si>
    <t>1088269571</t>
  </si>
  <si>
    <t>1106768734</t>
  </si>
  <si>
    <t>16113291</t>
  </si>
  <si>
    <t>1002955223</t>
  </si>
  <si>
    <t>10174606</t>
  </si>
  <si>
    <t>1026259901</t>
  </si>
  <si>
    <t>98677389</t>
  </si>
  <si>
    <t>1061656136</t>
  </si>
  <si>
    <t>30226131</t>
  </si>
  <si>
    <t>1128627582</t>
  </si>
  <si>
    <t>3132165</t>
  </si>
  <si>
    <t>1106788784</t>
  </si>
  <si>
    <t>1058843433</t>
  </si>
  <si>
    <t>4061628</t>
  </si>
  <si>
    <t>1128627933</t>
  </si>
  <si>
    <t>1020782137</t>
  </si>
  <si>
    <t>1113649727</t>
  </si>
  <si>
    <t>24339448</t>
  </si>
  <si>
    <t>1060267038</t>
  </si>
  <si>
    <t>1121930766</t>
  </si>
  <si>
    <t>1110537045</t>
  </si>
  <si>
    <t>22193901</t>
  </si>
  <si>
    <t>1001443449</t>
  </si>
  <si>
    <t>1104695130</t>
  </si>
  <si>
    <t>93299847</t>
  </si>
  <si>
    <t>75065229</t>
  </si>
  <si>
    <t>1036635430</t>
  </si>
  <si>
    <t>2717758</t>
  </si>
  <si>
    <t>41943079</t>
  </si>
  <si>
    <t>1004752284</t>
  </si>
  <si>
    <t>1004720380</t>
  </si>
  <si>
    <t>1045080175</t>
  </si>
  <si>
    <t>1088322070</t>
  </si>
  <si>
    <t>10268980</t>
  </si>
  <si>
    <t>8031159</t>
  </si>
  <si>
    <t>25135154</t>
  </si>
  <si>
    <t>42145067</t>
  </si>
  <si>
    <t>83161216</t>
  </si>
  <si>
    <t>30323960</t>
  </si>
  <si>
    <t>30737799</t>
  </si>
  <si>
    <t>11371894</t>
  </si>
  <si>
    <t>31134648</t>
  </si>
  <si>
    <t>28679835</t>
  </si>
  <si>
    <t>21367665</t>
  </si>
  <si>
    <t>38202471</t>
  </si>
  <si>
    <t>conteo</t>
  </si>
  <si>
    <t>validacion</t>
  </si>
  <si>
    <t>72101500 Cód. 72101500 - Servicios de apoyo para la construcción</t>
  </si>
  <si>
    <t>73151900 Cód. 73151900 - Servicios de Imprimir Industrial</t>
  </si>
  <si>
    <t>25172500 Cód. 25172500 - Neumáticos y cámaras de neumáticos</t>
  </si>
  <si>
    <t>44122000 Cód. 44122000 - Carpetas de archivo, carpetas y separadores</t>
  </si>
  <si>
    <t>44111800 Cód. 44111800 - Suministros de dibujo</t>
  </si>
  <si>
    <t>39111500 Cód. 39111500 - Iluminación de interiores y artefactos</t>
  </si>
  <si>
    <t>44121900 Cód. 44121900 - Recambios de tinta y minas de lápices</t>
  </si>
  <si>
    <t>82141500 Cód. 82141500 - Servicios de diseño artístico</t>
  </si>
  <si>
    <t>82101800 Cód. 82101800 - Servicios de agencia publicitaria</t>
  </si>
  <si>
    <t>26121600 Cód. 26121600 - Cable eléctrico</t>
  </si>
  <si>
    <t>46181500 Cód. 46181500 - Ropa protectora contra materias peligrosas</t>
  </si>
  <si>
    <t>30103600 Cód. 30103600 - Productos estructurales</t>
  </si>
  <si>
    <t>RICARD RESPUESTAS INTEGRADAS S.A.S.</t>
  </si>
  <si>
    <t>JIMMY ALEXANDER PIMENTAL SANCHEZ</t>
  </si>
  <si>
    <t>PUSH UP SAS</t>
  </si>
  <si>
    <t>JOSE HERIBERTO LLANO CASTAÑO</t>
  </si>
  <si>
    <t>MARIA ARACELI LEIVA PERILLA</t>
  </si>
  <si>
    <t>INGENIERIA E INFRAESTRUCTURA DE COLOMBIA SAS</t>
  </si>
  <si>
    <t>JORGE LUIS DE LA CRUZ ORTEGA</t>
  </si>
  <si>
    <t>KAXA S.A.S</t>
  </si>
  <si>
    <t>OCINC</t>
  </si>
  <si>
    <t>AUGUSTO LEON MORALES MORALES</t>
  </si>
  <si>
    <t>ZULLY DAYANA ESTRADA VILLAFAÑE</t>
  </si>
  <si>
    <t>WILFORD RINCON ARANGO</t>
  </si>
  <si>
    <t>ANDREA VIUCHE SALGUERO</t>
  </si>
  <si>
    <t>PATRICIA DANYELI CIFUENTES CALVACHE</t>
  </si>
  <si>
    <t>ERICA JOHANA RODRIGUEZ ALEGRIA</t>
  </si>
  <si>
    <t>EDWIN CAMILO HERNÁNDEZ CARDONA</t>
  </si>
  <si>
    <t>CRISTIAN FERNANDO TELLEZ GUALGUAN</t>
  </si>
  <si>
    <t>BEATRIZ ANGÉLICA PIÑEROS VARÓN</t>
  </si>
  <si>
    <t>MARY LILIANA RUIZ GÓMEZ</t>
  </si>
  <si>
    <t>JUAN FELIPE GARCIA ROMAN</t>
  </si>
  <si>
    <t>JOSE LUIS BULA MADERA</t>
  </si>
  <si>
    <t>MIGUEL ANGEL LOPEZ GOMEZ</t>
  </si>
  <si>
    <t>PABLO PAYA COPAQUE</t>
  </si>
  <si>
    <t>CAJA DE COMPENSACIÓN FAMILIAR COMFENALCO ANTIOQUIA</t>
  </si>
  <si>
    <t>JUVENAL RUIZ PEREZ</t>
  </si>
  <si>
    <t>YESICA PAOLA CASTRO GOMEZ</t>
  </si>
  <si>
    <t>GINNA LIZETH BELTRAN PEREZ</t>
  </si>
  <si>
    <t>ALEJANDRO RENGIFO BENÍTEZ</t>
  </si>
  <si>
    <t>MARIA ALEJANDRA CIFUENTES OSSA</t>
  </si>
  <si>
    <t>JOSE ALFREDO BAÑOL HENAO</t>
  </si>
  <si>
    <t>FAVIAN OCTAVIO JAIMES JAIMES</t>
  </si>
  <si>
    <t>EXTINTORES ALMAR S.A.S.</t>
  </si>
  <si>
    <t>YULTOR SAS ZESE</t>
  </si>
  <si>
    <t>JESUS ALBERTO ZUÑIGA GUZMAN</t>
  </si>
  <si>
    <t>FUNDACION TIERRA VIVA - FTV</t>
  </si>
  <si>
    <t>SOLLINET TECHNOLOGY S.A.S</t>
  </si>
  <si>
    <t>INGENIERIA E INFRAESTRUCTURA DE COLOMBIA S.A.S.</t>
  </si>
  <si>
    <t>UNITRÓNICA SAS BIC</t>
  </si>
  <si>
    <t>DEYSAFIRA GOMEZ DURAN</t>
  </si>
  <si>
    <t>INFRAPOL S.A.S.</t>
  </si>
  <si>
    <t>NEURONA INGENIERIA MAS DISEÑO S.A.S.</t>
  </si>
  <si>
    <t>AGROMARKET C.I. S.A.S. ZOMAC</t>
  </si>
  <si>
    <t>DEICY BRAVO JOJOA</t>
  </si>
  <si>
    <t>CESAR AUGUSTO RENDON GRISALES</t>
  </si>
  <si>
    <t>COMPREBUCE S.A.S.</t>
  </si>
  <si>
    <t>SM SOLUCIONES INTEGRALES DEL PACIFICO S.A.S</t>
  </si>
  <si>
    <t>SEGURIDAD CONTRA INCENDIOS S.A.S.</t>
  </si>
  <si>
    <t>ALMACÉN AGROPECUARIO DE ANTIOQUIA S.A.S.</t>
  </si>
  <si>
    <t>GRUPO EMPRESARIAL VID SAS</t>
  </si>
  <si>
    <t>IVAN ORLANDO MORENO REFORESTACIONES Y SERVICIOS DE INGENIERIA S.A.S.</t>
  </si>
  <si>
    <t>17/10/20023</t>
  </si>
  <si>
    <t>SUMINISTRO DE SERVICIO DE MANTENIMIENTO PREVENTIVO Y/O CORRECTIVO PARA LOS EQUIPOS DE CÓMPUTO   OFICINA, INCLUYENDO MANO DE OBRA, ACCESORIOS Y REPUESTOS ORIGINALES, ADSCRITOS AL INVENTARIO DEL PNN SELVA DE FLORENCIA</t>
  </si>
  <si>
    <t>SUMINISTRO PARA EL MANTENIMIENTO CORRECTIVO Y PREVENTIVO DE LAS PUERTAS DE LA SEDEADMINISTRATIVA DE LA DIRECCIÓN TERRITORIAL ANDES OCCIDENTALES QUE INCLUYA MANO DE OBRA Y REPUESTOS REQUERIDOS</t>
  </si>
  <si>
    <t>SUMINISTRO DE SERVICIO DE MANTENIMIENTO PARA EL MANTENIMIENTO PREVENTIVO Y CORRECTIVO DE LOS EQUIPOS DE CÓMPUTO, QUE INCLUYENDO MANO DE OBRA, ACCESORIOS Y REPUESTOS ORIGINALES, ADSCRITOS AL PNN PURACÉ</t>
  </si>
  <si>
    <t>SUMINISTRO DE PENDONES PARA EL PARQUE NACIONAL NATURAL DE PURACÉ QUE INCLUYA ELABORACIÓN, DISEÑO, DIAGRAMACIÓN, MATERIALES E IMPRESIÓN</t>
  </si>
  <si>
    <t>SUMINISTRO DEL SERVICIO DE MANTENIMIENTO PREVENTIVO Y CORRECTIVO, INCLUYENDO MANO DE OBRA,REPUESTOS ORIGINALES AL PARQUE AUTOMOTOR (VEHÍCULOS) INSTITUCIONAL DEL PNN SELVA DE FLORENCIA</t>
  </si>
  <si>
    <t>SUMINISTRO DE MANTENIMIENTO PREVENTIVO Y CORRECTIVO QUE INCLUYA MANO DE OBRA, REPUESTOS Y ACCESORIOS ORIGINALES AL PARQUE AUTOMOTOR (MOTOCICLETAS) INSTITUCIONAL DEL PNN SELVA DE FLORENCIA</t>
  </si>
  <si>
    <t>CONTRATO DE SUMINISTRO DEL SERVICIO DE RECARGA DE EXTINTORES Y BALA DE OXÍGENO PARA LA DOTACIÓN DE SEDES Y CABAÑAS DEL PNN LOS NEVADOS, COMO SOPORTE PARA LA IMPLEMENTACIÓN DEL PLAN DE EMERGENCIAS DEL ÁREA PROTEGIDA</t>
  </si>
  <si>
    <t>COMPRA DE INSUMOS PARA ACTIVIDADES DE FORTALECIMIENTO DEL RELACIONAMIENTO CON LAS COMUNIDADES, ENTES TERRITORIALES Y CENTROS EDUCATIVOS EN LA ZONA ALEDAÑA DEL PNN CUEVA DE LOS GUÁCHAROS</t>
  </si>
  <si>
    <t>COMPRA DE INSUMOS PARA EL FORTALECIMIENTO DE LA RELACIÓN CON COMUNIDADES, ENTES TERRITORIALES Y CENTROS EDUCATIVOS EN LA ZONA ALEDAÑA DEL PNN PURACÉ</t>
  </si>
  <si>
    <t>COMPRA DE ELEMENTOS DE ALOJAMIENTO Y CAMPAÑA PARA LA DOTACIÓN DE LAS CABAÑAS DEL PNN SELVA DE FLORENCIA PARA EL CORRECTO DESARROLLO DE ACTIVIDADES DE PREVENCIÓN, VIGILANCIA Y CONTROL</t>
  </si>
  <si>
    <t>Compra de llantas para carros y motocicletas del PNN Selva de Florencia.</t>
  </si>
  <si>
    <t>CONTRATO DE OBRA PÚBLICA PARA MANTENIMIENTO, INTERVENCIÓN Y ADECUACIÓN DE LA INFRAESTRUCTURA PERTENECIENTE AL PNN CUEVA DE LOS GUÁCHAROS SECTOR CEDROS, UBICADOS EN EL MUNICIPIO DE ACEVEDO, DEPARTAMENTO DEL HUILA, INCLUYENDO MANO DE OBRA Y MATERIALES</t>
  </si>
  <si>
    <t>PRESTACIÓN DE SERVICIOS PROFESIONALES PARA ADELANTAR LA EJECUCIÓN TÉCNICA CON LOS DIFERENTES ACTORES DEL MOSAICO CORDILLERA CENTRAL, ASÍ COMO LA IMPLEMENTACIÓN DE LOS INDICADORES Y OBJETIVOS POR CUMPLIR EN EL MARCO DEL PROGRAMA HERENCIA COLOMBIA EN LA DIRECCIÓN TERRITORIAL ANDES OCCIDENTALES.</t>
  </si>
  <si>
    <t xml:space="preserve">PRESTACIÓN DE SERVICIOS PROFESIONALES PARA LA IMPLEMENTACIÓN DE ACTIVIDADES DE EDUCACIÓN AMBIENTAL EN EL PNN CUEVA DE LOS GUÁCHAROS </t>
  </si>
  <si>
    <t xml:space="preserve">PRESTACIÓN DE SERVICIOS TÉCNICOS PARA EL DESARROLLO DE LAS ACTIVIDADES DE EDUCACIÓN AMBIENTAL Y COMUNICACIONES EN LAS INSTITUCIONES EDUCATIVAS Y EN LA COMUNIDAD, LOCALIZADAS EN LA ZONA DE INFLUENCIA DEL PNN COMPLEJO VOLCÁNICO DOÑA JUANA CASCABEL CON JURISDICCIÓN DE LOS MUNICIPIOS DE SANTA ROSA Y BOLÍVAR, DEPARTAMENTO DEL CAUCA. </t>
  </si>
  <si>
    <t>PRESTACIÓN DE SERVICIOS PROFESIONALES PARA ORIENTAR Y FORTALECER LOS PROCESOS DE RELACIONAMIENTO CON LOS ACTORES SOCIALES, CAMPESINOS Y COMUNIDADES ÉTNICAS, LOCALIZADAS EN EL ÁREA DE INFLUENCIA DEL PNN COMPLEJO VOLCÁNICO DOÑA JUANA CASCABEL</t>
  </si>
  <si>
    <t xml:space="preserve">PRESTACIÓN DE SERVICIOS PROFESIONALES PARA LA ACTUALIZACIÓN DE LA ESTRATEGIA DE EDUCACIÓN AMBIENTAL PARA LA CONSERVACIÓN DEL PARQUE NACIONAL NATURAL LAS HERMOSAS Y LA COORDINACIÓN DE ACCIONES DE EDUCACIÓN AMBIENTAL. </t>
  </si>
  <si>
    <t>PRESTACIÓN DE SERVICIOS DE APOYO OPERATIVO PARA MINIMIZAR LAS PRESIONES SOBRE EL PARQUE NACIONAL NATURAL SELVA DE FLORENCIA MEDIANTE LA APLICACIÓN DEL PROTOCOLO DE PREVENCIÓN, VIGILANCIA Y CONTROL, PARA EL ADECUADO EJERCICIO DE LA AUTORIDAD AMBIENTAL</t>
  </si>
  <si>
    <t>PRESTACIÓN DE SERVICIOS TÉCNICOS PARA EL DESARROLLO DE ACTIVIDADES DE PREVENCIÓN, VIGILANCIA Y CONTROL EN EL PNN CUEVA DE LOS GUACHAROS</t>
  </si>
  <si>
    <t xml:space="preserve">PRESTACIÓN DE SERVICIOS TÉCNICOS PARA MINIMIZAR LAS PRESIONES SOBRE EL PARQUE NACIONAL NATURAL LOS NEVADOS MEDIANTE LA APLICACIÓN DEL PROTOCOLO DE PREVENCIÓN, VIGILANCIA Y CONTROL QUE FORTALEZCA LA PRESENCIA INSTITUCIONAL EN LOS SECTORES DE MANEJO PRIORIZADOS POR EL ÁREA PROTEGIDA, EN EL MARCO DE LA SENTENCIA QUE DECLARÓ EL PNN LOS NEVADOS COMO SUJETO DE DERECHOS </t>
  </si>
  <si>
    <t>PRESTACIÓN DE SERVICIOS ASISTENCIALES PARA LA IMPLEMENTACIÓN DEL PLAN DE MANEJO CON ÉNFASIS EN PVC Y MONITOREO DEL PARQUE NACIONAL NATURAL COMPLEJO VOLCÁNICO DOÑA JUANA CASCABEL</t>
  </si>
  <si>
    <t>PRESTACIÓN DE SERVICIOS TÉCNICOS PARA MINIMIZAR LAS PRESIONES SOBRE EL PARQUE NACIONAL NATURAL LOS NEVADOS MEDIANTE LA APLICACIÓN DEL PROTOCOLO DE PREVENCIÓN, VIGILANCIA Y CONTROL QUE FORTALEZCA LA PRESENCIA INSTITUCIONAL EN LOS SECTORES DE MANEJO PRIORIZADOS POR EL ÁREA PROTEGIDA, EN EL MARCO DE LA SENTENCIA QUE DECLARÓ EL PNN LOS NEVADOS COMO SUJETO DE DERECHOS.</t>
  </si>
  <si>
    <t>PRESTACIÓN DE SERVICIOS PROFESIONALES A LA DIRECCIÓN TERRITORIAL ANDES OCCIDENTALES PARA ADELANTAR LOS PROCESOS PRECONTRACTUALES, CONTRACTUALES, POS CONTRACTUALES, GENERACIÓN DE INFORMES DE EJECUCIÓN Y SEGUIMIENTO DEL PRESUPUESTO ASIGNADO A LA DIRECCIÓN TERRITORIAL ANDES OCCIDENTALES Y SUS ÁREAS PROTEGIDAS, ASÍ COMO LA ARTICULACIÓN CON LOS DIFERENTES ACTORES DEL MOSAICO CORDILLERA CENTRAL EN EL MARCO DEL PROGRAMA HERENCIA COLOMBIA</t>
  </si>
  <si>
    <t>Prestación de servicios profesionales para llevar a cabo el desarrollo temático de los indicadores,objetivos y actividades priorizadas para el año 1 del mosaico cordillera central del programa Herencia Colombia en la Dirección Territorial Andes Occidentales</t>
  </si>
  <si>
    <t>PRESTACIÓN DE SERVICIOS PROFESIONALES AL PARQUE NACIONAL NATURAL LAS HERMOSAS PARA APOYAR TÉCNICA Y ADMINISTRATIVAMENTE LA IMPLEMENTACIÓN DE LOS INDICADORES Y OBJETIVOS DEL MOSAICO CORDILLERA CENTRAL, ASÍ COMO LA ARTICULACIÓN CON LOS DIFERENTES ACTORES REGIONALES Y LOCALES EN EL MARCO DEL PROGRAMA HERENCIA COLOMBIA</t>
  </si>
  <si>
    <t>PRESTACIÓN DE SERVICIOS DE APOYO A LA GESTIÓN AL PARQUE NACIONAL NATURAL LAS HERMOSAS, PARA APOYAR TÉCNICAMENTE AL CUMPLIMIENTO DE INDICADORES Y OBJETIVOS DEL MOSAICO CORDILLERA CENTRAL, ASÍ COMO LA ARTICULACIÓN CON DIFERENTES ACTORES LOCALES EN EL MARCO DEL PROGRAMA HERENCIA COLOMBIA</t>
  </si>
  <si>
    <t>PRESTACIÓN DE SERVICIO LOGÍSTICO QUE INCLUYE ALOJAMIENTO Y ALIMENTACIÓN PARA LA REALIZACIÓN DEL ENCUENTRO TERRITORIAL DE PLANEACIÓN 2024 DE LA DIRECCIÓN TERRITORIAL ANDES OCCIDENTALES Y SUS 12 ÁREAS PROTEGIDAS, CON EL FIN DE PROGRAMAR METAS Y DISEÑAR LA PROPUESTA DE PLAN DE ACCIÓN ANUAL Y PLAN DE ADQUISICIONES PARA LA VIGENCIA 2024 A LA LUZ DE LOS COMPROMISOS ESTABLECIDOS EN EL PLAN NACIONAL DE DESARROLLO</t>
  </si>
  <si>
    <t>PRESTACIÓN DE SERVICIOS PROFESIONALES AL PARQUE NACIONAL NATURAL LOS NEVADOS PARA APOYAR TÉCNICA Y ADMINISTRATIVAMENTE LA IMPLEMENTACIÓN DE LOS INDICADORES Y OBJETIVOS DEL MOSAICO CORDILLERA CENTRAL, ASÍ COMO LA ARTICULACIÓN CON LOS DIFERENTES ACTORES REGIONALES Y LOCALES EN EL MARCO DEL PROGRAMA HERENCIA COLOMBIA</t>
  </si>
  <si>
    <t>PRESTACIÓN DE SERVICIOS PROFESIONALES AL PARQUE NACIONAL NATURAL LOS NEVADOS PARA APOYAR TÉCNICA Y ADMINISTRATIVAMENTE LA IMPLEMENTACIÓN DE LOS INDICADORES Y OBJETIVOS DEL MOSAICO CORDILLERA CENTRAL, ASÍ COMO LA ARTICULACIÓN CON LOS DIFERENTES ACTORES REGIONALES Y LOCALES EN EL MARCO DEL PROGRAMA HERENCIA COLOMBIA.</t>
  </si>
  <si>
    <t>PRESTACIÓN DE SERVICIOS PROFESIONALES PARA APOYAR LA ESTRUCTURACIÓN E IMPLEMENTACIÓN DE LA ESTRATEGIA DEINTERVENCIÓN SOCIAL E INSTITUCIONAL DEL PARQUE NACIONAL NATURAL LOS NEVADOS</t>
  </si>
  <si>
    <t>PRESTACIÓN DE SERVICIOS DE APOYO LOGÍSTICO Y CAPACITACIÓN DE FORTALECIMIENTO APIARIO QUE CONTEMPLA TEMAS DE MEJORAMIENTO GENÉTICO Y CRÍA DE ABEJAS REINA, REQUERIDO PARA EL PARQUE NACIONAL NATURAL NEVADO DEL HUILA, CON LA COMUNIDAD CAMPESINA DEL MUNICIPIO DE SANTA MARÍA-HUILA EN TORNO AL PROCESO DE FORTALECIMIENTO DE LA INICIATIVA DE EMPRENDIMIENTO EN EL MARCO DE LA FIRMA DEL ACUERDO</t>
  </si>
  <si>
    <t>PRESTACIÓN DE SERVICIOS DE APOYO OPERATIVO PARA MINIMIZAR LAS PRESIONES SOBRE EL PARQUE NACIONAL NATURAL LOS NEVADOS MEDIANTE LA APLICACIÓN DEL PROTOCOLO DE PREVENCIÓN, VIGILANCIA Y CONTROL QUE FORTALEZCA LA PRESENCIA INSTITUCIONAL EN LOS SECTORES DE MANEJO PRIORIZADOS POR EL ÁREA PROTEGIDA, EN EL MARCO DE LA SENTENCIA QUE DECLARÓ EL PNN LOS NEVADOS COMO SUJETO DE DERECHOS</t>
  </si>
  <si>
    <t>PRESTACIÓN DE SERVICIOS DE APOYO OPERATIVO PARA MINIMIZAR LAS PRESIONES SOBRE EL PARQUE NACIONAL NATURAL LOS NEVADOS MEDIANTE LA APLICACIÓN DEL PROTOCOLO DE PREVENCIÓN, VIGILANCIA Y CONTROL QUE FORTALEZCA LA PRESENCIA INSTITUCIONAL EN LOS SECTORES DE MANEJO PRIORIZADOS POR EL PNN LOS NEVADOS, EN EL MARCO DE LA SENTENCIA QUE DECLARÓ EL PNN LOS NEVADOS COMO SUJETO DE DERECHOS</t>
  </si>
  <si>
    <t>PRESTACIÓN DE SERVICIOS DE APOYO A LA GESTIÓN AL PARQUE NACIONAL NATURAL LOS NEVADOS, PARA APOYAR TÉCNICAMENTE AL CUMPLIMIENTO DE INDICADORES Y OBJETIVOS DEL MOSAICO CORDILLERA CENTRAL, ASÍ COMO LA ARTICULACIÓN CON DIFERENTES ACTORES LOCALES EN EL MARCO DEL PROGRAMA HERENCIA COLOMBIA</t>
  </si>
  <si>
    <t>SUMINISTRO DE SERVICIO DE APOYO LOGÍSTICO PARA EL FORTALECIMIENTO DE LA ESTRATEGIA DE CONSERVACIÓN EN LOS SECTORES DE INFLUENCIA DEL PARQUE NACIONAL NATURAL NEVADO DEL HUILA EN LOS DEPARTAMENTOS DE TOLIMA Y HUILA.</t>
  </si>
  <si>
    <t>CONTRATO DE SUMINISTRO Y/O RECARGA DE EXTINTORES PARA LA DOTACIÓN DE SEDES Y CABAÑAS DEL SFF OTÚN QUIMBAYA.</t>
  </si>
  <si>
    <t>SUMINISTRO DE SERVICIO DE MANTENIMIENTO PREVENTIVO Y/O CORRECTIVO PARA LOS EQUIPOS, QUE INCLUYENDO MANO DE OBRA, ACCESORIOS Y REPUESTOS ORIGINALES,ADSCRITOS AL INVENTARIO DEL PARQUE NACIONAL NATURAL GALERAS</t>
  </si>
  <si>
    <t>SUMINISTRO DE LOS SERVICIOS DE MANTENIMIENTO PREVENTIVO Y CORRECTIVO INCLUYENDO LOS REPUESTOS ORIGINALES PARA LOS AIRES ACONDICIONADOS DE LA DIRECCIÓN TERRITORIAL ANDES OCCIDENTALES SEDE MEDELLÍN</t>
  </si>
  <si>
    <t>Suministro de Servicio de Mantenimiento Preventivo y Correctivo para los Equipos de Cómputo e impresoras, incluyendo mano de obra, accesorios y repuestos originales, adscritos al inventario del PNN Las Hermosas – Gloria Valencia de Castaño</t>
  </si>
  <si>
    <t>SUMINISTRO Y SIEMBRA DE MATERIAL VEGETAL PARA EL PROCESO DE RESTAURACIÓN ECOLÓGICA E IMPLEMENTACIÓN DE SISTEMAS SOSTENIBLES DE CONSERVACIÓN DE LOS PARQUE NACIONAL NATURAL COMPLEJO VOLCÁNICO DOÑA JUANA CASCABEL, EL PARQUE NACIONAL NATURAL NEVADO DEL HUILA Y EL PARQUE NACIONAL NATURAL LAS HERMOSAS GLORIA VALENCIA DE CASTAÑO</t>
  </si>
  <si>
    <t>SUMINISTRO DE PAPELERÍA Y ARTÍCULOS DE OFICINA PARA LA DIRECCIÓN TERRITORIAL ANDES OCCIDENTALES, COMPLEJO VOLCÁNICO DOÑA JUNA CASCABEL, GUÁCHAROS, HERMOSAS, ORQUÍDEAS,SELVA, COROTA, GALERAS Y OTÚN EN EL MARCO DE LA IMPLEMENTACIÓN DEL SISTEMA DE GESTIÓN</t>
  </si>
  <si>
    <t>SUMINISTRO DE SERVICIOS PARA EL MANTENIMIENTO PREVENTIVO Y/O CORRECTIVO DE LOS EQUIPOS DE CÓMPUTO Y SERVICIOS INFORMÁTICOS Y DE TELECOMUNICACIONES DE LA DIRECCIÓN TERRITORIAL ANDES OCCIDENTALES SEDE MEDELLÍN Y SU SUBSEDE EN POPAYÁN, QUE INCLUYA MANO DE OBRA Y REPUESTOS ORIGINALES</t>
  </si>
  <si>
    <t>SUMINISTRO DE ALIMENTOS Y ELEMENTOS PARA SALIDAS DE CAMPO, EN EL PNN SELVA DE FLORENCIA, CON EL FIN DE PARA CONOCER EL ESTADO DE CONSERVACIÓN DE LOS VALORES OBJETO DE CONSERVACIÓN - VOC PRIORIZADOS</t>
  </si>
  <si>
    <t>CONTRATO DE MANTENIMIENTO PREVENTIVO Y CORRECTIVO DE LOS EQUIPOS DE INVESTIGACIÓN Y MONITOREO DEL PARQUE NACIONAL NATURAL LAS HERMOSAS – GLORIA VALENCIA DE CASTAÑO,INCLUYENDO EL SUMINISTRO DE REPUESTOS Y MANO DE OBRA CALIFICADA</t>
  </si>
  <si>
    <t>SUMINISTRO DE SERVICIOS PARA EL MANTENIMIENTO PREVENTIVO Y/O CORRECTIVO DE LOS EQUIPOS DE CÓMPUTO, QUE INCLUYA MANO DE OBRA Y REPUESTOS ORIGINALES.</t>
  </si>
  <si>
    <t>CONTRATAR EL SUMINISTRO DE MATERIAL LITOGRÁFICO QUE INCLUYE ELABORACIÓN DE DISEÑO E IMPRESIÓN DE UNA CARTILLA, EN EL MARCO DE LA CONSULTA PREVIA DEL PLAN DE MANEJO Y PROTOCOLIZACIÓN DE ACUERDOS IDENTIFICADOS EN EL ÁREA DE TRASLAPE DEL PARQUE NACIONAL NATURAL LAS ORQUÍDEAS, PARA CONTRIBUIR A LA RECUPERACIÓN Y FORTALECIMIENTO DE LA CULTURA EMBERÁ DE LOS RESGUARDOS DE VALLE DE PÉRDIDAS Y CHAQUENODÁ, QUE PERMITA RECONOCER LA IMPORTANCIA ANCESTRAL Y AMBIENTAL DEL ÁREA PROTEGIDA Y DICHOS RESGUARDOS</t>
  </si>
  <si>
    <t>CONTRATO PARA EL DISEÑO Y COMPRA DE VALLAS PARA LA SEÑALIZACIÓN DEL SFF OTÚN QUIMBAYA EN EL MARCO DE LAS ACTIVIDADES DE ECOTURISMO.</t>
  </si>
  <si>
    <t>CONTRATO PARA IMPRESOS Y PUBLICACIONES PARA EL SFF OTÚN QUIMBAYA PARA EL DESARROLLO DE ACTIVIDADES DE EDUCACIÓN AMBIENTAL PARA LA CONSERVACIÓN DE LA BIODIVERSIDAD Y LOS SERVICIOS ECOSISTÉMICO</t>
  </si>
  <si>
    <t>COMPRA DE MATERIALES E INSUMOS PARA GARANTIZAR ACCIONES Y ACTIVIDADES DE RESTAURACIÓN ECOLÓGICA Y SISTEMAS SOSTENIBLES DE CONSERVACIÓN EN EL PARQUE NACIONAL NATURAL COMPLEJO VOLCÁNICO DOÑA JUANA CASCABEL, PARQUE NACIONAL NATURAL PURACÉ, PARQUE NACIONAL NATURAL LAS ORQUÍDEAS, PARQUE NACIONAL NATURAL TATAMÁ, PARQUE NACIONAL NATURAL NEVADO DEL HUILA, EL SANTUARIO DE FLORA Y FAUNA GALERAS, EL PARQUE NACIONAL NATURAL LAS HERMOSAS GLORIA VALENCIA DE CASTAÑO Y EL SANTUARIO DE FLORA ISLA DE LA COROTA</t>
  </si>
  <si>
    <t>CONTRATO DE COMPRA DE ELEMENTOS DE SEGURIDAD Y PROTECCIÓN PERSONAL PARA EL EQUIPO DE TRABAJO DEL SF ISLA DE LA COROTA</t>
  </si>
  <si>
    <t>COMPRA DE EXTINTORES, SOPORTES Y BASES, DESTINADAS A LAS SEDES OPERATIVAS DEL PARQUE NACIONAL NATURAL NEVADO DEL HUILA, GARANTIZANDO LAS CONDICIONES DE SEGURIDAD ANTE LA OCURRENCIA DE ALGUNA EMERGENCIA EN LAS INSTALACIONES DEL ÁREA PROTEGIDA</t>
  </si>
  <si>
    <t>COMPRA DE RACIONES DE CAMPAÑA PARA EL DESARROLLO DE LA IMPLEMENTACIÓN DE LA RUTA DE PRECISIÓN DE LÍMITES EN LOS SECTORES PRIORIZADOS POR EL PNN LOS NEVADOS</t>
  </si>
  <si>
    <t>SUMINISTRO DE RECARGA DE 24 EXTINTORES MULTIPROPÓSITO DE 10 LIBRAS, 1 EXTINTOR CO2 DE 5 LIBRAS PARA LA OFICINA TÉCNICA ADMINISTRATIVA DE LA DIRECCIÓN TERRITORIAL ANDES OCCIDENTALES DEL MUNICIPIO DE MEDELLÍN EN EL DEPARTAMENTO DE ANTIOQUIA, Y LA COMPRA DE 8 EXTINTORES DE 10 LIBRAS ABC PARA LA SUBSEDE POPAYÁN</t>
  </si>
  <si>
    <t>COMPRA DE EQUIPOS Y ACCESORIOS (APEROS) DE MONTURA, Y MATERIAL VETERINARIO PARA LOS SEMOVIENTES (MULARES 17) QUE APOYAN LAS ACTIVIDADES DE CAMPO AL INTERIOR DEL PARQUE NACIONAL NATURAL LAS ORQUÍDEAS EN EL MUNICIPIO DE URRAO, ANTIOQUIA</t>
  </si>
  <si>
    <t>COMPRA DE EQUIPOS TIPO CALEFACTORES CON EL FIN FACILITAR EL EJERCICIO DE AUTORIDAD AMBIENTAL DE PREVENCIÓN VIGILANCIA Y CONTROL DEL PNN PURACÉ</t>
  </si>
  <si>
    <t xml:space="preserve">COMPRA DE ELEMENTOS DE PROTECCIÓN NECESARIOS PARA EL CUMPLIMIENTO DEL PLAN DE EVACUACIÓN Y EMERGENCIAS DEL PNN PURACÉ Y LA RECARGA DE EXTINTORES DEL PARQUE NACIONAL NATURAL COMPLEJO VOLCÁNICO DOÑA JUANA CASCABEL </t>
  </si>
  <si>
    <t>COMPRA DE MATERIALES E INSUMOS PARA EL FORTALECIMIENTO DE LA ESTRATEGIA DE EDUCACIÓN AMBIENTAL DEL PARQUE NACIONAL NATURAL NEVADO DEL HUILA</t>
  </si>
  <si>
    <t>COMPRA PARA LA ADQUISICIÓN DE ELEMENTOS DE PROTECCIÓN PERSONAL EN EL PARQUE NACIONAL NATURAL NEVADO DEL HUILA</t>
  </si>
  <si>
    <t>COMPRA DE ELEMENTOS DE SEGURIDAD Y SALUD EN EL TRABAJO PARA EL PNN LAS HERMOSAS</t>
  </si>
  <si>
    <t>ADQUISICIÓN DE PANELES SOLARES QUE INCLUYA INSTALACIÓN Y TODOS SUS ACCESORIOS PARA EL AUDITORIO DE INDUCCIONES DEL SANTUARIO DE FAUNA Y FLORA OTÚN QUIMBAYA.</t>
  </si>
  <si>
    <t>COMPRA DE DOTACIÓN DE ALTA MONTAÑA TIPO MORRALES E IMPERMEABLES PARA FACILITAR EL EJERCICIO DE AUTORIDAD AMBIENTAL DURANTE LOS RECORRIDOS DE PREVENCIÓN VIGILANCIA Y CONTROL DEL PNN PURACÉ</t>
  </si>
  <si>
    <t>COMPRA DE MATERIAL Y EQUIPOS PARA APICULTURA REQUERIDOS EN EL FORTALECIMIENTO DE LA INICIATIVA DE EMPRENDIMIENTO SOSTENIBLE DIRIGIDA AL GRUPO ASOCIATIVO DE APICULTORES “EL BACHÉ” DE SANTA MARÍA-HUILA</t>
  </si>
  <si>
    <t>CONTRATO DE ARRENDAMIENTO DE UN BIEN INMUEBLE UBICADO EN LA CARRERA 3a No. 6-17, BARRIO AVENIDA QUIBDÓ, EN EL MUNICIPIO DE SAN JOSÉ DEL PALMAR CHOCÓ, PARA EL FUNCIONAMIENTO DE LA SEDE OPERATIVA DEL PARQUE NACIONAL NATURAL TATAMÁ</t>
  </si>
  <si>
    <t>MANTENIMIENTO DE MATERIAL VEGETAL PARA EL PARQUE NACIONAL NATURAL NEVADO DEL HUILA Y EL PARQUE NACIONAL NATURAL LAS HERMOSAS GLORIA VALENCIA DE CASTAÑO, COMO ESTRATEGIA PARA EL PROCESO DE RESTAURACIÓN ECOLÓGICA E IMPLEMENTACIÓN DE SISTEMAS SOSTENIBLES DE CONSERVACIÓN</t>
  </si>
  <si>
    <t>PROFESIONAL</t>
  </si>
  <si>
    <t>APOYO A LA GESTION</t>
  </si>
  <si>
    <t xml:space="preserve"> SELECCIÓN ABREVIADA MEDIANTE SUBASTA INVERSA</t>
  </si>
  <si>
    <t>SELECCIÓN ABREVIADA</t>
  </si>
  <si>
    <t>14 PRESTACIÓN DE SERVICIOS</t>
  </si>
  <si>
    <t>PRESTACIÓN DE SERVICIOS</t>
  </si>
  <si>
    <t>3 COMPRAVENTA y/o SUMINISTRO</t>
  </si>
  <si>
    <t>12 OBRA PÚBLICA</t>
  </si>
  <si>
    <t>1.700.220.00</t>
  </si>
  <si>
    <t>239.822.527.62</t>
  </si>
  <si>
    <t>3 CÉDULA DE CIUDADANÍA</t>
  </si>
  <si>
    <t>1 NIT</t>
  </si>
  <si>
    <t>1002942054</t>
  </si>
  <si>
    <t>71374716</t>
  </si>
  <si>
    <t>1036838004</t>
  </si>
  <si>
    <t>23622025</t>
  </si>
  <si>
    <t>1131068727</t>
  </si>
  <si>
    <t>1082985726</t>
  </si>
  <si>
    <t>1014252006</t>
  </si>
  <si>
    <t>1061711445</t>
  </si>
  <si>
    <t>1061785573</t>
  </si>
  <si>
    <t>1061657022</t>
  </si>
  <si>
    <t>1014256661</t>
  </si>
  <si>
    <t>1110542354</t>
  </si>
  <si>
    <t>1062754374</t>
  </si>
  <si>
    <t>1053823248</t>
  </si>
  <si>
    <t>76319203</t>
  </si>
  <si>
    <t>14192232</t>
  </si>
  <si>
    <t>75068562</t>
  </si>
  <si>
    <t>1088237963</t>
  </si>
  <si>
    <t>1053809998</t>
  </si>
  <si>
    <t>1061794970</t>
  </si>
  <si>
    <t>1113649372</t>
  </si>
  <si>
    <t>9975687</t>
  </si>
  <si>
    <t>77194260</t>
  </si>
  <si>
    <t>71186670</t>
  </si>
  <si>
    <t>43151854</t>
  </si>
  <si>
    <t>59706955</t>
  </si>
  <si>
    <t>71266463</t>
  </si>
  <si>
    <t>36381210</t>
  </si>
  <si>
    <t>901.594.924-7</t>
  </si>
  <si>
    <t>900511785 0</t>
  </si>
  <si>
    <t>901046633-9</t>
  </si>
  <si>
    <t>900.156.622-6</t>
  </si>
  <si>
    <t>890900842-6</t>
  </si>
  <si>
    <t>900.381.761-5</t>
  </si>
  <si>
    <t>900381761-5</t>
  </si>
  <si>
    <t>901.046.633-9</t>
  </si>
  <si>
    <t>901594593-2</t>
  </si>
  <si>
    <t>805.022.409-3</t>
  </si>
  <si>
    <t>900157318-6</t>
  </si>
  <si>
    <t>900501698-5</t>
  </si>
  <si>
    <t>901542125-6</t>
  </si>
  <si>
    <t>901148748-5</t>
  </si>
  <si>
    <t>900207450-6</t>
  </si>
  <si>
    <t>901250127-7</t>
  </si>
  <si>
    <t>PNN  PURACE</t>
  </si>
  <si>
    <t>PNN SELVA D EFLORENCIA</t>
  </si>
  <si>
    <t>PNN LAS HERMOSAS</t>
  </si>
  <si>
    <t>PNN LAS HERMMOSAS</t>
  </si>
  <si>
    <t>Parque Nacional Natural Complejo Volcánico Doña Juana Cascabel, el Parque Nacional Natural Nevado del Huila y el Parque Nacional Natural Las Hermosas Gloria Valencia de Castaño</t>
  </si>
  <si>
    <t xml:space="preserve">DTAO, CVDJC, GUÁCHAROS, HERMOSAS, ORQUÍDEAS,SELVA, COROTA, GALERAS Y OTÚN </t>
  </si>
  <si>
    <t>Parque Nacional Natural Complejo Volcánico Doña Juana Cascabel, Parque Nacional Natural Puracé, Parque Nacional Natural Las Orquídeas, Parque Nacional Natural Tatamá, Parque Nacional Natural Nevado del Huila, el Santuario de Flora y Fauna Galeras, el Parque Nacional Natural Las Hermosas Gloria Valencia de Castaño y el Santuario de Flora Isla de la Corota</t>
  </si>
  <si>
    <t>PNN  LOS NEVADOS</t>
  </si>
  <si>
    <t>DTAO- SUBSEDE</t>
  </si>
  <si>
    <t xml:space="preserve">PNN NEVADO DEL HUILA - PNN LAS HERMOSAS </t>
  </si>
  <si>
    <t>https://community.secop.gov.co/Public/Tendering/OpportunityDetail/Index?noticeUID=CO1.NTC.5005130&amp;isFromPublicArea=True&amp;isModal=False</t>
  </si>
  <si>
    <t>https://community.secop.gov.co/Public/Tendering/OpportunityDetail/Index?noticeUID=CO1.NTC.4996712&amp;isFromPublicArea=True&amp;isModal=False</t>
  </si>
  <si>
    <t>https://community.secop.gov.co/Public/Tendering/OpportunityDetail/Index?noticeUID=CO1.NTC.5087715&amp;isFromPublicArea=True&amp;isModal=False</t>
  </si>
  <si>
    <t>https://community.secop.gov.co/Public/Tendering/OpportunityDetail/Index?noticeUID=CO1.NTC.5087354&amp;isFromPublicArea=True&amp;isModal=False</t>
  </si>
  <si>
    <t>https://community.secop.gov.co/Public/Tendering/OpportunityDetail/Index?noticeUID=CO1.NTC.5120825&amp;isFromPublicArea=True&amp;isModal=False</t>
  </si>
  <si>
    <t>https://community.secop.gov.co/Public/Tendering/OpportunityDetail/Index?noticeUID=CO1.NTC.5121051&amp;isFromPublicArea=True&amp;isModal=False</t>
  </si>
  <si>
    <t>https://community.secop.gov.co/Public/Tendering/OpportunityDetail/Index?noticeUID=CO1.NTC.5163621&amp;isFromPublicArea=True&amp;isModal=False</t>
  </si>
  <si>
    <t>https://community.secop.gov.co/Public/Tendering/OpportunityDetail/Index?noticeUID=CO1.NTC.4916414&amp;isFromPublicArea=True&amp;isModal=False</t>
  </si>
  <si>
    <t>https://community.secop.gov.co/Public/Tendering/OpportunityDetail/Index?noticeUID=CO1.NTC.5008416&amp;isFromPublicArea=True&amp;isModal=False</t>
  </si>
  <si>
    <t>https://community.secop.gov.co/Public/Tendering/OpportunityDetail/Index?noticeUID=CO1.NTC.5101785&amp;isFromPublicArea=True&amp;isModal=False</t>
  </si>
  <si>
    <t>https://community.secop.gov.co/Public/Tendering/OpportunityDetail/Index?noticeUID=CO1.NTC.5121083&amp;isFromPublicArea=True&amp;isModal=False</t>
  </si>
  <si>
    <t>https://community.secop.gov.co/Public/Tendering/OpportunityDetail/Index?noticeUID=CO1.NTC.5157195&amp;isFromPublicArea=True&amp;isModal=False</t>
  </si>
  <si>
    <t>https://community.secop.gov.co/Public/Tendering/OpportunityDetail/Index?noticeUID=CO1.NTC.4831452&amp;isFromPublicArea=True&amp;isModal=False</t>
  </si>
  <si>
    <t>https://community.secop.gov.co/Public/Tendering/OpportunityDetail/Index?noticeUID=CO1.NTC.5026545&amp;isFromPublicArea=True&amp;isModal=False</t>
  </si>
  <si>
    <t>https://community.secop.gov.co/Public/Tendering/OpportunityDetail/Index?noticeUID=CO1.NTC.5038624&amp;isFromPublicArea=True&amp;isModal=False</t>
  </si>
  <si>
    <t>https://community.secop.gov.co/Public/Tendering/OpportunityDetail/Index?noticeUID=CO1.NTC.5021750&amp;isFromPublicArea=True&amp;isModal=False</t>
  </si>
  <si>
    <t>https://community.secop.gov.co/Public/Tendering/OpportunityDetail/Index?noticeUID=CO1.NTC.4995357&amp;isFromPublicArea=True&amp;isModal=False</t>
  </si>
  <si>
    <t>https://community.secop.gov.co/Public/Tendering/OpportunityDetail/Index?noticeUID=CO1.NTC.5002126&amp;isFromPublicArea=True&amp;isModal=False</t>
  </si>
  <si>
    <t>https://community.secop.gov.co/Public/Tendering/OpportunityDetail/Index?noticeUID=CO1.NTC.5010269&amp;isFromPublicArea=True&amp;isModal=False</t>
  </si>
  <si>
    <t>https://community.secop.gov.co/Public/Tendering/OpportunityDetail/Index?noticeUID=CO1.NTC.5004843&amp;isFromPublicArea=True&amp;isModal=False</t>
  </si>
  <si>
    <t>https://community.secop.gov.co/Public/Tendering/OpportunityDetail/Index?noticeUID=CO1.NTC.5010166&amp;isFromPublicArea=True&amp;isModal=False</t>
  </si>
  <si>
    <t>https://community.secop.gov.co/Public/Tendering/OpportunityDetail/Index?noticeUID=CO1.NTC.5011625&amp;isFromPublicArea=True&amp;isModal=False</t>
  </si>
  <si>
    <t>https://community.secop.gov.co/Public/Tendering/OpportunityDetail/Index?noticeUID=CO1.NTC.5010615&amp;isFromPublicArea=True&amp;isModal=False</t>
  </si>
  <si>
    <t>https://community.secop.gov.co/Public/Tendering/OpportunityDetail/Index?noticeUID=CO1.NTC.5032746&amp;isFromPublicArea=True&amp;isModal=False</t>
  </si>
  <si>
    <t>https://community.secop.gov.co/Public/Tendering/OpportunityDetail/Index?noticeUID=CO1.NTC.5033672&amp;isFromPublicArea=True&amp;isModal=False</t>
  </si>
  <si>
    <t>https://community.secop.gov.co/Public/Tendering/OpportunityDetail/Index?noticeUID=CO1.NTC.5038398&amp;isFromPublicArea=True&amp;isModal=False</t>
  </si>
  <si>
    <t>https://community.secop.gov.co/Public/Tendering/OpportunityDetail/Index?noticeUID=CO1.NTC.5059041&amp;isFromPublicArea=True&amp;isModal=False</t>
  </si>
  <si>
    <t>https://community.secop.gov.co/Public/Tendering/OpportunityDetail/Index?noticeUID=CO1.NTC.5040174&amp;isFromPublicArea=True&amp;isModal=False</t>
  </si>
  <si>
    <t>https://community.secop.gov.co/Public/Tendering/OpportunityDetail/Index?noticeUID=CO1.NTC.5080174&amp;isFromPublicArea=True&amp;isModal=False</t>
  </si>
  <si>
    <t>https://community.secop.gov.co/Public/Tendering/OpportunityDetail/Index?noticeUID=CO1.NTC.5098527&amp;isFromPublicArea=True&amp;isModal=False</t>
  </si>
  <si>
    <t>https://community.secop.gov.co/Public/Tendering/OpportunityDetail/Index?noticeUID=CO1.NTC.5098332&amp;isFromPublicArea=True&amp;isModal=False</t>
  </si>
  <si>
    <t>https://community.secop.gov.co/Public/Tendering/OpportunityDetail/Index?noticeUID=CO1.NTC.5064369&amp;isFromPublicArea=True&amp;isModal=False</t>
  </si>
  <si>
    <t>https://community.secop.gov.co/Public/Tendering/OpportunityDetail/Index?noticeUID=CO1.NTC.5147142&amp;isFromPublicArea=True&amp;isModal=False</t>
  </si>
  <si>
    <t>https://community.secop.gov.co/Public/Tendering/OpportunityDetail/Index?noticeUID=CO1.NTC.5147957&amp;isFromPublicArea=True&amp;isModal=False</t>
  </si>
  <si>
    <t>https://community.secop.gov.co/Public/Tendering/OpportunityDetail/Index?noticeUID=CO1.NTC.5177389&amp;isFromPublicArea=True&amp;isModal=False</t>
  </si>
  <si>
    <t>https://community.secop.gov.co/Public/Tendering/OpportunityDetail/Index?noticeUID=CO1.NTC.5185990&amp;isFromPublicArea=True&amp;isModal=False</t>
  </si>
  <si>
    <t>https://community.secop.gov.co/Public/Tendering/OpportunityDetail/Index?noticeUID=CO1.NTC.5218145&amp;isFromPublicArea=True&amp;isModal=False</t>
  </si>
  <si>
    <t>https://community.secop.gov.co/Public/Tendering/OpportunityDetail/Index?noticeUID=CO1.NTC.5186669&amp;isFromPublicArea=True&amp;isModal=False</t>
  </si>
  <si>
    <t>https://community.secop.gov.co/Public/Tendering/OpportunityDetail/Index?noticeUID=CO1.NTC.4995308&amp;isFromPublicArea=True&amp;isModal=False</t>
  </si>
  <si>
    <t>https://community.secop.gov.co/Public/Tendering/OpportunityDetail/Index?noticeUID=CO1.NTC.4903246&amp;isFromPublicArea=True&amp;isModal=False</t>
  </si>
  <si>
    <t>https://community.secop.gov.co/Public/Tendering/OpportunityDetail/Index?noticeUID=CO1.NTC.4942315&amp;isFromPublicArea=True&amp;isModal=False</t>
  </si>
  <si>
    <t>https://community.secop.gov.co/Public/Tendering/OpportunityDetail/Index?noticeUID=CO1.NTC.4973007&amp;isFromPublicArea=True&amp;isModal=False</t>
  </si>
  <si>
    <t>https://community.secop.gov.co/Public/Tendering/OpportunityDetail/Index?noticeUID=CO1.NTC.4879932&amp;isFromPublicArea=True&amp;isModal=False</t>
  </si>
  <si>
    <t>https://community.secop.gov.co/Public/Tendering/OpportunityDetail/Index?noticeUID=CO1.NTC.5039215&amp;isFromPublicArea=True&amp;isModal=False</t>
  </si>
  <si>
    <t>https://community.secop.gov.co/Public/Tendering/OpportunityDetail/Index?noticeUID=CO1.NTC.5054237&amp;isFromPublicArea=True&amp;isModal=False</t>
  </si>
  <si>
    <t>https://community.secop.gov.co/Public/Tendering/OpportunityDetail/Index?noticeUID=CO1.NTC.4930025&amp;isFromPublicArea=True&amp;isModal=False</t>
  </si>
  <si>
    <t>https://community.secop.gov.co/Public/Tendering/OpportunityDetail/Index?noticeUID=CO1.NTC.5063818&amp;isFromPublicArea=True&amp;isModal=False</t>
  </si>
  <si>
    <t>https://community.secop.gov.co/Public/Tendering/OpportunityDetail/Index?noticeUID=CO1.NTC.5075959&amp;isFromPublicArea=True&amp;isModal=False</t>
  </si>
  <si>
    <t>https://community.secop.gov.co/Public/Tendering/OpportunityDetail/Index?noticeUID=CO1.NTC.5080428&amp;isFromPublicArea=True&amp;isModal=False</t>
  </si>
  <si>
    <t>https://community.secop.gov.co/Public/Tendering/OpportunityDetail/Index?noticeUID=CO1.NTC.5158030&amp;isFromPublicArea=True&amp;isModal=False</t>
  </si>
  <si>
    <t>https://community.secop.gov.co/Public/Tendering/OpportunityDetail/Index?noticeUID=CO1.NTC.4882141&amp;isFromPublicArea=True&amp;isModal=False</t>
  </si>
  <si>
    <t>https://community.secop.gov.co/Public/Tendering/OpportunityDetail/Index?noticeUID=CO1.NTC.5008639&amp;isFromPublicArea=True&amp;isModal=False</t>
  </si>
  <si>
    <t>https://community.secop.gov.co/Public/Tendering/OpportunityDetail/Index?noticeUID=CO1.NTC.4863352&amp;isFromPublicArea=True&amp;isModal=False</t>
  </si>
  <si>
    <t>https://community.secop.gov.co/Public/Tendering/OpportunityDetail/Index?noticeUID=CO1.NTC.5047017&amp;isFromPublicArea=True&amp;isModal=False</t>
  </si>
  <si>
    <t>https://community.secop.gov.co/Public/Tendering/OpportunityDetail/Index?noticeUID=CO1.NTC.4922279&amp;isFromPublicArea=True&amp;isModal=False</t>
  </si>
  <si>
    <t>https://community.secop.gov.co/Public/Tendering/OpportunityDetail/Index?noticeUID=CO1.NTC.5063432&amp;isFromPublicArea=True&amp;isModal=False</t>
  </si>
  <si>
    <t>https://community.secop.gov.co/Public/Tendering/OpportunityDetail/Index?noticeUID=CO1.NTC.5064190&amp;isFromPublicArea=True&amp;isModal=False</t>
  </si>
  <si>
    <t>https://community.secop.gov.co/Public/Tendering/OpportunityDetail/Index?noticeUID=CO1.NTC.5071131&amp;isFromPublicArea=True&amp;isModal=False</t>
  </si>
  <si>
    <t>https://community.secop.gov.co/Public/Tendering/OpportunityDetail/Index?noticeUID=CO1.NTC.5105781&amp;isFromPublicArea=True&amp;isModal=False</t>
  </si>
  <si>
    <t>https://community.secop.gov.co/Public/Tendering/OpportunityDetail/Index?noticeUID=CO1.NTC.5087706&amp;isFromPublicArea=True&amp;isModal=False</t>
  </si>
  <si>
    <t>https://community.secop.gov.co/Public/Tendering/OpportunityDetail/Index?noticeUID=CO1.NTC.5121023&amp;isFromPublicArea=True&amp;isModal=False</t>
  </si>
  <si>
    <t>https://community.secop.gov.co/Public/Tendering/OpportunityDetail/Index?noticeUID=CO1.NTC.5116618&amp;isFromPublicArea=True&amp;isModal=False</t>
  </si>
  <si>
    <t>https://community.secop.gov.co/Public/Tendering/OpportunityDetail/Index?noticeUID=CO1.NTC.5120463&amp;isFromPublicArea=True&amp;isModal=False</t>
  </si>
  <si>
    <t>https://community.secop.gov.co/Public/Tendering/OpportunityDetail/Index?noticeUID=CO1.NTC.5162384&amp;isFromPublicArea=True&amp;isModal=False</t>
  </si>
  <si>
    <t>https://community.secop.gov.co/Public/Tendering/OpportunityDetail/Index?noticeUID=CO1.NTC.5164710&amp;isFromPublicArea=True&amp;isModal=False</t>
  </si>
  <si>
    <t>https://community.secop.gov.co/Public/Tendering/OpportunityDetail/Index?noticeUID=CO1.NTC.5104887&amp;isFromPublicArea=True&amp;isModal=False</t>
  </si>
  <si>
    <t>https://community.secop.gov.co/Public/Tendering/OpportunityDetail/Index?noticeUID=CO1.NTC.5186143&amp;isFromPublicArea=True&amp;isModal=False</t>
  </si>
  <si>
    <t>https://community.secop.gov.co/Public/Tendering/OpportunityDetail/Index?noticeUID=CO1.NTC.5116403&amp;isFromPublicArea=True&amp;isModal=False</t>
  </si>
  <si>
    <t xml:space="preserve"> CONTRATO DE OBRA PARA MANTENIMIENTO, INTERVENCIÓN Y ADECUACIÓN DE LA INFRAESTRUCTURA PERTENECIENTE AL SFF GALERAS EN EL SECTOR URCUNINA, UBICADOS EN EL MUNICIPIO DE PASTO, EN EL DEPARTAMENTO DE NARIÑO, INCLUYENDO MANO DE OBRA Y MATERIALES </t>
  </si>
  <si>
    <r>
      <t>PRESTAR SERVICIOS PROFESIONALES BRINDANDO ACOMPAÑAMIENTO JURÍDICO A LA DIRECCIÓN TERRITORIAL ANDES OCCIDENTALES CON ÉNFASIS EN LOS PROCESOS RELACIONADOS CON EL USO, REGULACIÓN Y APROVECHAMIENTO DE LOS RECURSOS NATURALES</t>
    </r>
    <r>
      <rPr>
        <sz val="9"/>
        <color indexed="8"/>
        <rFont val="Verdana"/>
        <family val="2"/>
      </rPr>
      <t>.</t>
    </r>
  </si>
  <si>
    <r>
      <t xml:space="preserve"> </t>
    </r>
    <r>
      <rPr>
        <sz val="9"/>
        <color indexed="8"/>
        <rFont val="Verdana"/>
        <family val="2"/>
      </rPr>
      <t>PRESTACIÓN DE SERVICIOS ASISTENCIALES PARA LA IMPLEMENTACIÓN DEL PLAN DE MANEJO CON ÉNFASIS EN PVC Y MONITOREO DEL PARQUE NACIONAL NATURAL COMPLEJO VOLCÁNICO DOÑA JUANA CASCABEL.</t>
    </r>
  </si>
  <si>
    <r>
      <t>PRESTACIÓN DE SERVICIOS PROFESIONALES PARA APORTAR EN LA IMPLEMENTACIÓN DE LA RUTA DE AMPLIACIÓN DEL PNN TATAMÁ</t>
    </r>
    <r>
      <rPr>
        <sz val="9"/>
        <color theme="1"/>
        <rFont val="Verdana"/>
        <family val="2"/>
      </rPr>
      <t>.</t>
    </r>
  </si>
  <si>
    <r>
      <t xml:space="preserve"> </t>
    </r>
    <r>
      <rPr>
        <sz val="9"/>
        <color rgb="FF000000"/>
        <rFont val="Verdana"/>
        <family val="2"/>
      </rPr>
      <t>CONTRATAR EL SUMINISTRO DEL SERVICIO DE ASEO Y CAFETERÍA MEDIO TIEMPO DE LUNES A SÁBADO 8:00 AM A 12:00 PM PARA ATENDER LA NECESIDAD DE REALIZAR LABORES DE ASEO ESPECÍFICAMENTE EN EL BLOQUE ECOTURÍSTICO, ÁREA DE RECEPCIÓN, PASILLOS, BLOQUES DE ALOJAMIENTO, APOYO DE LAVADO DE LENCERÍA Y APOYO DE ESTACIÓN DE CAFÉ EN LOS EVENTOS QUE SE PRESENTEN ELSANTUARIO DE FAUNA Y FLORA OTÚN QUIMBAYA CUANDO EL SERVICIO ASÍ LO REQUIERA.</t>
    </r>
  </si>
  <si>
    <r>
      <t>COMPRA DE MATERIALES E INSUMOS PARA GARANTIZAR ACCIONES Y ACTIVIDADES DE RESTAURACIÓN ECOLÓGICA Y SISTEMAS SOSTENIBLES DE CONSERVACIÓN EN EL PARQUE NACIONAL NATURAL COMPLEJO VOLCÁNICO DOÑA JUANA CASCABEL, PARQUE NACIONAL NATURAL PURACÉ, PARQUE NACIONAL NATURAL LAS ORQUÍDEAS, PARQUE NACIONAL NATURAL TATAMÁ, PARQUE NACIONAL NATURAL NEVADO DEL HUILA, EL SANTUARIO DE FLORA Y FAUNA GALERAS, EL PARQUE NACIONAL NATURAL LAS HERMOSAS GLORIA VALENCIA DE CASTAÑO Y EL SANTUARIO DE FLORA ISLA DE LA COROTA</t>
    </r>
    <r>
      <rPr>
        <sz val="9"/>
        <color rgb="FF000000"/>
        <rFont val="Verdana"/>
        <family val="2"/>
      </rPr>
      <t>.</t>
    </r>
  </si>
  <si>
    <t>[1]</t>
  </si>
  <si>
    <t>0 ÓRDENES DE COMPRA Y ÓRDENES DE TRABAJO  (Registre las cifras EN PESOS, a partir de 5 salarios mímimos mensuales legales vigentes - SMMLV)</t>
  </si>
  <si>
    <t>FORMULARIO CON INFORMACIÓN</t>
  </si>
  <si>
    <t>JUSTIFICACIÓN</t>
  </si>
  <si>
    <t>TIPO DE ORDEN</t>
  </si>
  <si>
    <t>NÚMERO DE ORDEN</t>
  </si>
  <si>
    <t>FECHA EXPEDICIÓN DE LA ORDEN</t>
  </si>
  <si>
    <t>CONTRATISTA : NATURALEZA</t>
  </si>
  <si>
    <t>CONTRATISTA : TIPO IDENTIFICACIÓN</t>
  </si>
  <si>
    <t>CONTRATISTA : NÚMERO DE CÉDULA o RUT</t>
  </si>
  <si>
    <t>CONTRATISTA : NÚMERO DEL NIT</t>
  </si>
  <si>
    <t>CONTRATISTA : DÍGITO DE VERIFICACIÓN (NIT o RUT)</t>
  </si>
  <si>
    <t>CONTRATISTA : CÉDULA EXTRANJERÍA</t>
  </si>
  <si>
    <t xml:space="preserve">NOMBRE REPRESENTANTE LEGAL </t>
  </si>
  <si>
    <t>CÉDULA REPRESENTANTE LEGAL</t>
  </si>
  <si>
    <t>CONTRATISTA : NOMBRE COMPLETO</t>
  </si>
  <si>
    <t>OBJETO DE LA ORDEN</t>
  </si>
  <si>
    <t>VALOR TOTAL DE LA ORDEN</t>
  </si>
  <si>
    <t>PLAZO DE LA ORDEN</t>
  </si>
  <si>
    <t>OBSERVACIONES</t>
  </si>
  <si>
    <t>ADICION</t>
  </si>
  <si>
    <t>REDUCCION</t>
  </si>
  <si>
    <t>SUPERVISOR : NÙMERO DE IDENTIFICACIÒN</t>
  </si>
  <si>
    <t>SUPERVISOR : NOMBRE COMPLETO</t>
  </si>
  <si>
    <t>DEPENDENCIA</t>
  </si>
  <si>
    <t xml:space="preserve">VALOR MENSUAL DE LA  ORDEN  </t>
  </si>
  <si>
    <t>FECHA INICIO ORDEN DE COMPRA</t>
  </si>
  <si>
    <t xml:space="preserve">FECHA TERMINACION ORDEN DE COMPRA </t>
  </si>
  <si>
    <t>FECHA DE LIQUIDACION</t>
  </si>
  <si>
    <t>PROYECTO DE INVERSIÒN</t>
  </si>
  <si>
    <t>Nº DE LA  SCDP</t>
  </si>
  <si>
    <t>Nº DEL CDP</t>
  </si>
  <si>
    <t>VALOR CDP</t>
  </si>
  <si>
    <t>FECHA DEL CDP</t>
  </si>
  <si>
    <t>REGISTRO PRESUPUESTAL DEFINITIVO</t>
  </si>
  <si>
    <t>VALOR REGISTRO</t>
  </si>
  <si>
    <t>FECHA DE RPD</t>
  </si>
  <si>
    <t>Valor ejecutado ENERO</t>
  </si>
  <si>
    <t>Valor ejecutado FEBRERO</t>
  </si>
  <si>
    <t>Valor ejecutado MARZO</t>
  </si>
  <si>
    <t>VALOR ejecutado ABRIL</t>
  </si>
  <si>
    <t>Valor ejecutado MAYO</t>
  </si>
  <si>
    <t>Valor ejecutado JUNIO</t>
  </si>
  <si>
    <t>Valor ejecutado JULIO</t>
  </si>
  <si>
    <t>Valor ejecutado AGOSTO</t>
  </si>
  <si>
    <t>Valor ejecutado SEPTIEMBRE</t>
  </si>
  <si>
    <t>Valor ejecutado OCTUBRE</t>
  </si>
  <si>
    <t>Valor ejecutado NOVIEMBRE</t>
  </si>
  <si>
    <t>Valor ejecutado DICIEMBRE</t>
  </si>
  <si>
    <t xml:space="preserve">Valor ejecutado </t>
  </si>
  <si>
    <t>Valor por ejecutar</t>
  </si>
  <si>
    <t>VALOR TOTAL CONTRATO (INICIAL+ADICIONES-REDUCCIONES)</t>
  </si>
  <si>
    <t>EXPEDIENTE</t>
  </si>
  <si>
    <t>LINK SECOP</t>
  </si>
  <si>
    <t>VIGENCIA  FISCAL</t>
  </si>
  <si>
    <t xml:space="preserve">ESTADO CONTRACTUAL </t>
  </si>
  <si>
    <t>FECHA DE CORTE</t>
  </si>
  <si>
    <t>ABOGADO RESPONSABLE DEL PROCESO  INICIAL</t>
  </si>
  <si>
    <t>ABOGADO RESPONSABLE DE LA LIQUIDACIÒN</t>
  </si>
  <si>
    <t>PLAZO</t>
  </si>
  <si>
    <t>PARCIAL</t>
  </si>
  <si>
    <t>FINAL</t>
  </si>
  <si>
    <t>REEVALUACION 1</t>
  </si>
  <si>
    <t>OPORTUNIDAD EN LOS TIEMPOS DE ENTREGA</t>
  </si>
  <si>
    <t>ATENCIÓN DE REQUERIMIENTOS</t>
  </si>
  <si>
    <t>SATISFACCIÓN</t>
  </si>
  <si>
    <t>TOTAL REEVALUACIÒN 1</t>
  </si>
  <si>
    <t>REEVALUACION 2</t>
  </si>
  <si>
    <t>TOTAL REEVALUACIÒN 2</t>
  </si>
  <si>
    <t>RECURSO</t>
  </si>
  <si>
    <t>FILA_1</t>
  </si>
  <si>
    <t>1 SI</t>
  </si>
  <si>
    <t>1 ORDEN DE COMPRA</t>
  </si>
  <si>
    <t>9 DV 8</t>
  </si>
  <si>
    <t>EDWIN FERNANDO LOTA LOPEZ</t>
  </si>
  <si>
    <t>SODEXO SERVICIOS DE BENEFICIOS E INCENTIVOS COLOMBIA S.A</t>
  </si>
  <si>
    <t>CONTRATO DE SUMINISTRO DE COMBUSTIBLE PARA LA DIRECCIÓN TERRITORIAL ANDES OCCIDENTALES Y EL PNN LOS NEVADOS A TRAVÉS DE UNA RED DE ESTABLECIMIENTOS COMERCIALES ESPECIALIZADOS, EN EL MARCO DEL FORTALECIMIENTO DE LA CAPACIDAD INSTITUCIONAL Y LA GESTIÓN DE ESTAS DEPENDENCIAS.</t>
  </si>
  <si>
    <t>DTAO-SE REPORTA POR PRIMERA VEZ POR SUSCRIPCION E INICIO</t>
  </si>
  <si>
    <t>JORGE EDUARDO CEBALLOS BETANCUR</t>
  </si>
  <si>
    <t>DTAO Y NEVADOS</t>
  </si>
  <si>
    <t>FORTALECIMIENTO</t>
  </si>
  <si>
    <t>2023604502200001E</t>
  </si>
  <si>
    <t>https://www.colombiacompra.gov.co/tienda-virtual-del-estado-colombiano/ordenes-compra/107630</t>
  </si>
  <si>
    <t>VIGENCIA</t>
  </si>
  <si>
    <t>JUAN SEBASTIAN CRUZ</t>
  </si>
  <si>
    <t>FILA_2</t>
  </si>
  <si>
    <t>CONTRATO DE SUMINISTRO DECOMBUSTIBLE PARA EL PNN LAS ORQUÍDEAS, PNNCUEVA DE LOS GUÁCHAROS, PNN PURACÉ, PNN TATAMÁ,PNN GALERAS, SFF OTÚN QUIMBAYA, PNN NEVADO DELHUILA, SF ISLA DE LA COROTA Y PNN CVDJC A TRAVÉS DEUNA RED DE ESTABLECIMIENTOS COMERCIALESESPECIALIZADOS, EN EL MARCO DEL FORTALECIMIENTO DELA CAPACIDAD INSTITUCIONAL Y LA GESTIÓN DE ESTASDEPENDENCIAS</t>
  </si>
  <si>
    <t>AREAS DTAO</t>
  </si>
  <si>
    <t>ADMINISTRACIÓN</t>
  </si>
  <si>
    <t>2023604502200002E</t>
  </si>
  <si>
    <t>FILA_3</t>
  </si>
  <si>
    <t>FILA_4</t>
  </si>
  <si>
    <t>FILA_5</t>
  </si>
  <si>
    <t>FILA_6</t>
  </si>
  <si>
    <t>0 CONVENIOS / CONTRATOS INTERADMINISTRAT (Registre las cifras EN PESOS)</t>
  </si>
  <si>
    <t>CLASE</t>
  </si>
  <si>
    <t>NÚMERO DE CONVENIO o CONTRATO</t>
  </si>
  <si>
    <t>FECHA SUSCRIPCIÓN CONVENIO o CONTRATO</t>
  </si>
  <si>
    <t>CANTIDAD DE VECES REGISTRADO EN EL SIRECI</t>
  </si>
  <si>
    <t>OBJETO DEL CONVENIO o CONTRATO</t>
  </si>
  <si>
    <t>VALOR TOTAL DEL CONVENIO o CONTRATO (En pesos)</t>
  </si>
  <si>
    <t>VALOR APORTADO POR LA DTAO</t>
  </si>
  <si>
    <t>ENTIDAD : NÚMERO DEL NIT</t>
  </si>
  <si>
    <t>ENTIDAD : DÍGITO DE VERIFICACIÓN DEL NIT</t>
  </si>
  <si>
    <t>ENTIDAD : NOMBRE COMPLETO</t>
  </si>
  <si>
    <t>NOMBRE DEL REPRSENTANTE LEGAL</t>
  </si>
  <si>
    <t>CEDULA DEL REPRSENTANTE LEGAL</t>
  </si>
  <si>
    <t>GARANTÍAS : TIPO DE GARANTÍA</t>
  </si>
  <si>
    <t>GARANTÍAS : RIESGOS ASEGURADOS</t>
  </si>
  <si>
    <t>NUMERO DE POLIZA</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</si>
  <si>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</si>
  <si>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</si>
  <si>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</si>
  <si>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</si>
  <si>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</si>
  <si>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</si>
  <si>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</si>
  <si>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</si>
  <si>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</si>
  <si>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</si>
  <si>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</si>
  <si>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PLAZO DEL CONVENIO o CONTRATO</t>
  </si>
  <si>
    <t>ADICIONES</t>
  </si>
  <si>
    <t>ADICIONES : VALOR TOTAL</t>
  </si>
  <si>
    <t>ADICIONES : NÚMERO DE DÍAS</t>
  </si>
  <si>
    <t xml:space="preserve">FECHA DE LA ADICON </t>
  </si>
  <si>
    <t>REDUCCIONES: VALOR TOTAL</t>
  </si>
  <si>
    <t>REDUCCIONES: NUMERO DE DIAS</t>
  </si>
  <si>
    <t>FECHA DE LA REDUCCIÓN</t>
  </si>
  <si>
    <t>FECHA INCIO CONVENIO o CONTRATO</t>
  </si>
  <si>
    <t>FECHA TERMINACIÓN CONVENIO o CONTRATO</t>
  </si>
  <si>
    <t>FECHA LIQUIDACIÓN CONVENIO o CONTRATO</t>
  </si>
  <si>
    <t>PORCENTAJE DE AVANCE FÍSICO PROGRAMADO</t>
  </si>
  <si>
    <t>PORCENTAJE DE AVANCE FÍSICO REAL</t>
  </si>
  <si>
    <t>PORCENTAJE AVANCE PRESUPUESTAL PROGRAMADO</t>
  </si>
  <si>
    <t>PORCENTAJE AVANCE PRESUPUESTAL REAL</t>
  </si>
  <si>
    <t>FORMA DE PAGO</t>
  </si>
  <si>
    <t>SCDP</t>
  </si>
  <si>
    <t>N° DEL CDP</t>
  </si>
  <si>
    <t>VALOR REGISTRO PRESUPUESTAL</t>
  </si>
  <si>
    <t>FECHA RPD</t>
  </si>
  <si>
    <t>FECHA INICIO CONVENIO</t>
  </si>
  <si>
    <t>FECHA TERMINACION CONVENIO</t>
  </si>
  <si>
    <t>DT/AREA PROTEGIDA</t>
  </si>
  <si>
    <t>VALOR EJECUTADO ABRIL</t>
  </si>
  <si>
    <t>1 CONTRATO / CONVENIO INTERADMINISTRATIVO</t>
  </si>
  <si>
    <t>1 PRIMER VEZ</t>
  </si>
  <si>
    <t>10 DV 9</t>
  </si>
  <si>
    <t>JAIRO ALBERTO CANO PABÓN</t>
  </si>
  <si>
    <t>6 NO CONSTITUYÓ GARANTÍAS</t>
  </si>
  <si>
    <t>99999998 NO SE DILIGENCIA INFORMACIÓN PARA ESTE FORMULARIO EN ESTE PERÍODO DE REPORTE</t>
  </si>
  <si>
    <t>2 SUPERVISOR</t>
  </si>
  <si>
    <t>5 NO SE TIENE ESTE TIPO DE SEGUIMIENTO EN EL CONTRATO</t>
  </si>
  <si>
    <t>11 NO SE DILIGENCIA INFORMACIÓN PARA ESTE FORMULARIO EN ESTE PERÍODO DE REPORTE</t>
  </si>
  <si>
    <t>JORGE EDURADO CEBALLOS BETANCUR</t>
  </si>
  <si>
    <t>DTAO-EL CONTRATO NO CONSCTITUYÓ GARANTÍAS, SE REPORTA POR PRIMERA VEZ POR SUSCRIPCIÓN E INICIO</t>
  </si>
  <si>
    <t>ADMINISTRACION</t>
  </si>
  <si>
    <t>12,000,000</t>
  </si>
  <si>
    <t>2023604502100001E</t>
  </si>
  <si>
    <t>2 CONVENIO DE COOPERACIÓN (NACIONAL / INTERNACIONAL)</t>
  </si>
  <si>
    <t>5 DV 4</t>
  </si>
  <si>
    <t>VARON PAYA FILDARDO</t>
  </si>
  <si>
    <t>1 PÓLIZA</t>
  </si>
  <si>
    <t>2 CUMPLIMIENTO</t>
  </si>
  <si>
    <t>25-44-101183349</t>
  </si>
  <si>
    <t>CARLOS ARTURO PAEZ OLAYA</t>
  </si>
  <si>
    <t>DTAO-EL CONTRATO CONSCTITUYÓ GARANTÍAS, SE REPORTA POR PRIMERA VEZ POR SUSCRIPCIÓN E INICIO</t>
  </si>
  <si>
    <t>2023604750100009E</t>
  </si>
  <si>
    <t>TATYANA ALZATE</t>
  </si>
  <si>
    <t xml:space="preserve">AUNAR ESFUERZOS TÉCNICOS, ADMINISTRATIVOS Y FINANCIEROS ENTRE LA DIRECCIÓN TERRITORIAL ANDES OCCIDENTALES DE PARQUES NACIONALES DE COLOMBIA Y ASOCIACIÓN DE CABILDOS INDÍGENAS DE ANTIOQUIA –OIA PARA EL DESARROLLO DEL PROCESO DE CONSULTA PREVIA PARA LA ACTUALIZACIÓN Y AJUSTE DE MANERA CONJUNTA CON ENFOQUE TERRITORIAL DEL PLAN DE MANEJO DEL PNN LAS ORQUÍDEAS CON LAS COMUNIDADES INDÍGENAS DE VALLE DE PÉRDIDAS Y CHAQUENODÁ DE LOS MUNICIPIOS DE URRAO Y FRONTINO, ANTIOQUIA </t>
  </si>
  <si>
    <t>4 DV 3</t>
  </si>
  <si>
    <t>ASOCIACION DE CABILDOS INDIGENAS Y DE AUTORIDADES TRADICIONALES DE ANTIOQUIA OIA</t>
  </si>
  <si>
    <t>WILLIAM ANTONIO PERTUZ BALTAZAR</t>
  </si>
  <si>
    <t>3682466-5</t>
  </si>
  <si>
    <t>1 DV 0</t>
  </si>
  <si>
    <t>DILMER ARIAS HERMIDA</t>
  </si>
  <si>
    <t>560-994000168157</t>
  </si>
  <si>
    <t>2023603840400001E</t>
  </si>
  <si>
    <t>ARTICULAR ESFUERZOS TÉCNICOS, ADMINISTRATIVOS Y FINANCIEROS PARA FORTALECER LOS PROCESOS DE COMUNICACIÓN PARA EL DESARROLLO Y LA ARTICULACIÓN DE RESERVAS NATURALES DE LA SOCIEDAD CIVIL Y OTRAS MEDIDAS EFECTIVAS DE CONSERVACIÓN-(OMEC), EN EL MARCO DE LOS PROCESOS DEL SUBSISTEMA ANDES OCCIDENTALES-(SAO) CON ÉNFASIS EN EL EJE CAFETERO Y ANTIOQUIA</t>
  </si>
  <si>
    <t>FUNDACIÓN DARIÉN</t>
  </si>
  <si>
    <t>SERGIO MARQUEZ ARIAS</t>
  </si>
  <si>
    <t>0929062-5</t>
  </si>
  <si>
    <t>https://community.secop.gov.co/Public/Tendering/OpportunityDetail/Index?noticeUID=CO1.NTC.4962495&amp;isFromPublicArea=True&amp;isModal=False</t>
  </si>
  <si>
    <t>AUNAR ESFUERZOS PARA LA CONSOLIDACIÓN Y GESTIÓN DE LAS RESERVAS NATURALES DE LA SOCIEDAD CIVIL, QUE CONTRIBUYAN A LA CONSERVACIÓN DE LA BIODIVERSIDAD Y SUS SERVICIOS ECOSISTÉMICOS, LA PRODUCCIÓN SOSTENIBLE Y LA CONSTRUCCIÓN DEL TEJIDO SOCIAL, EN LA ECORREGIÓN DEL EJE CAFETERO Y ANTIOQUIA</t>
  </si>
  <si>
    <t>ASOCIACIÓN RED COLOMBIANA DE RESERVAS NATURALES DE LA SOCIEDAD CIVIL</t>
  </si>
  <si>
    <t>STEFANIA GARCIA GOMEZ,</t>
  </si>
  <si>
    <t>1.05.316.947</t>
  </si>
  <si>
    <t>14-40-101059193</t>
  </si>
  <si>
    <t>AUNAR ESFUERZOS TÉCNICOS, ADMINISTRATIVOS Y FINANCIEROS PARA COMPLEMENTAR LA PROPUESTA DE FORMACIÓN EN GOBERNANZA PARA ACTORES ESTRATÉGICOS, MUJERES Y HOMBRES, QUE SEAN DINAMIZADORES DE PROCESOS LOCALES EN TORNO A CONSERVACIÓN Y GOBERNANZA EN LOS TERRITORIOS RELACIONADOS CON LAS ÁREAS PROTEGIDAS DEL SUBSISTEMA ANDES OCCIDENTALES CON ÉNFASIS EN EL CORREDOR CORDILLERA CENTRAL</t>
  </si>
  <si>
    <t>CORPORACION DE ESTUDIOS EDUCACION E INVESTIGACION AMBIENTAL CEAM</t>
  </si>
  <si>
    <t>DORIS ELENA DEL SOCORRO SUAZA SUESCUN</t>
  </si>
  <si>
    <t>496-47-994000018459</t>
  </si>
  <si>
    <t>2023604750100011E</t>
  </si>
  <si>
    <t>https://community.secop.gov.co/Public/Tendering/OpportunityDetail/Index?noticeUID=CO1.NTC.4996900&amp;isFromPublicArea=True&amp;isModal=False</t>
  </si>
  <si>
    <t>Alejandra Mueses Ch.- Abogada Contratos DTAO</t>
  </si>
  <si>
    <t>FILA_8</t>
  </si>
  <si>
    <t>AUNAR ESFUERZOS TÉCNICOS, ADMINISTRATIVOS Y FINANCIEROS PARA IMPLEMENTAR HERRAMIENTAS DE MANEJO DEL PAISAJE – HMP Y ACCIONES DE FORTALECIMIENTO A LOS PROCESOS PRODUCTIVOS HACIA LA SOSTENIBILIDAD DE PREDIOS RELACIONADOS A LAS ÁREAS PROTEGIDAS, COMO APORTE AL PROCESO DE RESTAURACIÓN ECOLÓGICA PARTICIPATIVA Y SISTEMAS SOSTENIBLES PARA LA CONSERVACIÓN EN EL PNN LAS HERMOSAS Y EL PNN TATAMÁ, DE LA DIRECCIÓN TERRITORIAL ANDES OCCIDENTALES</t>
  </si>
  <si>
    <t>FUNDACION FONDO AGUA POR LA VIDA Y LA SOSTENIBILIDAD</t>
  </si>
  <si>
    <t>ANGELICA MARIA NAVIA ESPINOSA</t>
  </si>
  <si>
    <t>420-47-99400002212</t>
  </si>
  <si>
    <t>PNN Las Hermosas y el PNN</t>
  </si>
  <si>
    <t>AUNAR ESFUERZOS TÉCNICOS Y ADMINISTRATIVOS PARA DESARROLLAR ACCIONES CONJUNTAMENTE CON LOS ACTORES ESTRATÉGICOS QUE LE PERMITAN AL PNN LOS NEVADOS PROPENDER POR EL CONTROL DEL TURISMO REGULADO Y NO REGULADO AL INTERIOR DEL ÁREA PROTEGIDA E IDENTIFICAR Y PROMOVER PRODUCTOS Y SERVICIOS EN EL MARCO DE LOS SISTEMAS SOSTENIBLES QUE SE GENERAN AL INTERIOR Y EN LA ZONA DE INFLUENCIA DE LAS ÁREAS PROTEGIDAS, COMO ALIADOS DE LAS ACCIONES EN CONSERVACIÓN, COMO BENEFICIOS EN EL MARCO DEL CONPES 4050</t>
  </si>
  <si>
    <t>LA FUNDACIÓN PARA LA CONSERVACIÓN DE LA VIDA SILVESTRE EN COLOMBIA</t>
  </si>
  <si>
    <t>JORGE HERNAN RUIZ ALVAREZ</t>
  </si>
  <si>
    <t>42-45-101058063</t>
  </si>
  <si>
    <t>https://community.secop.gov.co/Public/Tendering/OpportunityDetail/Index?noticeUID=CO1.NTC.5054188&amp;isFromPublicArea=True&amp;isModal=False</t>
  </si>
  <si>
    <t>JUAN CARLOS LOAIZA SERNA</t>
  </si>
  <si>
    <t>JHON JAIRO RESTREPO SALAZAR</t>
  </si>
  <si>
    <t>4 AÑOS</t>
  </si>
  <si>
    <t>2023604510100002E</t>
  </si>
  <si>
    <t>Alejandra Mueses Ch</t>
  </si>
  <si>
    <t>AUNAR ESFUERZOS TÉCNICOS, FINANCIEROS Y ADMINISTRATIVOS PARA FORTALECER LOS PROCESOS DE CONSERVACIÓN Y RECUPERACIÓN AMBIENTAL DE LOS ECOSISTEMAS DE ALTA MONTAÑA DEL DEPARTAMENTO DE CALDAS Y EL PARQUE NACIONAL NATURAL LOS NEVADOS A TRAVÉS DE LA FORMULACIÓN Y PUESTA EN MARCHA DE UNA ESTRATEGIA DE RESTAURACIÓN ECOLÓGICA EN ALTA MONTAÑA</t>
  </si>
  <si>
    <t>CORPORACIÓN VIVOCUENCA</t>
  </si>
  <si>
    <t>OLGA JANETH GALINDO RUIZ</t>
  </si>
  <si>
    <t>42-44-101150993</t>
  </si>
  <si>
    <t>NACIÓN</t>
  </si>
  <si>
    <t>LOS NEVADOS</t>
  </si>
  <si>
    <t>2023604510100004E</t>
  </si>
  <si>
    <t>https://community.secop.gov.co/Public/Tendering/OpportunityDetail/Index?noticeUID=CO1.NTC.5139909&amp;isFromPublicArea=True&amp;isModal=False</t>
  </si>
  <si>
    <t>1 SERIEDAD DE LA OFERTA</t>
  </si>
  <si>
    <t>1 INTERVENTOR</t>
  </si>
  <si>
    <t>1 ADICIÓN EN VALOR (DIFERENTE A PRÓRROGAS)</t>
  </si>
  <si>
    <t>2 NO</t>
  </si>
  <si>
    <t>2 DOS VECES</t>
  </si>
  <si>
    <t>2 DV 1</t>
  </si>
  <si>
    <t>2 FIDUCIA MERCANTIL EN GARANTÍA</t>
  </si>
  <si>
    <t>2 RUT - REGISTRO ÚNICO TRIBUTARO</t>
  </si>
  <si>
    <t>2 RUT - REGISTRO ÚNICO TIBUTARIO</t>
  </si>
  <si>
    <t>2 ADICIÓN EN TIEMPO (PRÓRROGAS)</t>
  </si>
  <si>
    <t>3 TRES VECES</t>
  </si>
  <si>
    <t>3 DV 2</t>
  </si>
  <si>
    <t>3 GARANTÍAS BANCARIAS A PRIMER REQUERIMIENTO</t>
  </si>
  <si>
    <t>3 ESTABILIDAD_CALIDAD DE LA OBRA</t>
  </si>
  <si>
    <t>3 INTERVENTOR y SUPERVISOR</t>
  </si>
  <si>
    <t>3 ADICIÓN EN VALOR y EN TIEMPO</t>
  </si>
  <si>
    <t>4 CUATRO VECES</t>
  </si>
  <si>
    <t>4 ENDOSO EN GARANTÍA DE TÍTULOS VALORES</t>
  </si>
  <si>
    <t>4 PAGO DE SALARIOS_PRESTACIONES SOCIALES LEGALES</t>
  </si>
  <si>
    <t>4 NO SE DILIGENCIA INFORMACIÓN PARA ESTE FORMULARIO EN ESTE PERÍODO DE REPORTE</t>
  </si>
  <si>
    <t>4 CÉDULA DE EXTRANJERÍA</t>
  </si>
  <si>
    <t>5 NO SE TIENE ESTE TIPO DE SEGUIMIENTO EN EL CONTRATO o CONVENIO</t>
  </si>
  <si>
    <t>4 NO SE HA ADICIONADO NI EN VALOR y EN TIEMPO</t>
  </si>
  <si>
    <t>5 CINCO VECES</t>
  </si>
  <si>
    <t>5 DEPÓSITO DE DINERO EN GARANTÍA</t>
  </si>
  <si>
    <t>5 RESPONSABILIDAD EXTRACONTRACTUAL</t>
  </si>
  <si>
    <t>6 SEIS VECES</t>
  </si>
  <si>
    <t>6 DV 5</t>
  </si>
  <si>
    <t>6 BUEN MANEJO_CORRECTA INVERSIÓN DEL ANTICIPO</t>
  </si>
  <si>
    <t>7 SIETE VECES</t>
  </si>
  <si>
    <t>7 DV 6</t>
  </si>
  <si>
    <t>7 CALIDAD_CORRECTO FUNCIONAMIENTO DE LOS BIENES SUMISTRADOS</t>
  </si>
  <si>
    <t>8 OCHO VECES</t>
  </si>
  <si>
    <t>8 DV 7</t>
  </si>
  <si>
    <t>8 CALIDAD DL SERVICIO</t>
  </si>
  <si>
    <t>9 NUEVE VECES</t>
  </si>
  <si>
    <t>9 CONTRATO D GARANTÍA BANCARIA</t>
  </si>
  <si>
    <t>10 DIEZ VECES</t>
  </si>
  <si>
    <t>10 CARTA DE CRÉDITO STAND-BY</t>
  </si>
  <si>
    <t>11 ONCE VECES</t>
  </si>
  <si>
    <t>11 CONTRATO D GARANTÍA BANCARIA + CARTA D CRÉDITO STAND-BY</t>
  </si>
  <si>
    <t>12 DOCE VECES</t>
  </si>
  <si>
    <t>12 SERIEDAD D LA OFERTA + CUMPLIMIENTO</t>
  </si>
  <si>
    <t>13 TRECE VECES</t>
  </si>
  <si>
    <t>13 SERIEDAD D LA OFERTA + ESTABILIDAD_CALIDAD D LA OBRA</t>
  </si>
  <si>
    <t>14 CATORCE VECES</t>
  </si>
  <si>
    <t>14 SERIEDAD D LA OFERTA + PAGO D SALARIOS_PRESTACIONES SOCIALES LEGALES</t>
  </si>
  <si>
    <t>15 QUINCE VECES</t>
  </si>
  <si>
    <t>15 SERIEDAD D LA OFERTA + RESPONSABILIDAD EXTRACONTRACTUAL</t>
  </si>
  <si>
    <t>16 DIEZ Y SEIS VECES</t>
  </si>
  <si>
    <t>16 SERIEDAD D LA OFERTA + BUEN MANEJO_CORRECTA INVERSIÓN DEL ANTICIPO</t>
  </si>
  <si>
    <t>17 DIEZ Y SIETE VECES</t>
  </si>
  <si>
    <t>17 SERIEDAD DOFERTA + CALIDAD_CORRECTO FUNCIONAM D BIENES_SUMISTR</t>
  </si>
  <si>
    <t>18 DIEZ Y OCHO VECES</t>
  </si>
  <si>
    <t>18 SERIEDAD D LA OFERTA + CALIDAD DEL SERVICIO</t>
  </si>
  <si>
    <t>19 DIEZ Y NUEVE VECES</t>
  </si>
  <si>
    <t>19 SERIEDAD D LA OFERTA + CUMPLIM + ESTABIL_CALIDAD D LA OBRA</t>
  </si>
  <si>
    <t>20 VEINTE VECES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</si>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</sst>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yyyy/mm/dd"/>
    <numFmt numFmtId="165" formatCode="&quot;$&quot;\ #,##0;[Red]\-&quot;$&quot;\ #,##0"/>
    <numFmt numFmtId="166" formatCode="_-* #,##0.00_-;\-* #,##0.00_-;_-* &quot;-&quot;??_-;_-@_-"/>
    <numFmt numFmtId="167" formatCode="&quot;$&quot;\ #,##0.00;[Red]\-&quot;$&quot;\ #,##0.00"/>
    <numFmt numFmtId="168" formatCode="&quot;$&quot;\ #,##0"/>
    <numFmt numFmtId="169" formatCode="#,##0;[Red]#,##0"/>
    <numFmt numFmtId="170" formatCode="_-&quot;$&quot;* #,##0.00_-;\-&quot;$&quot;* #,##0.00_-;_-&quot;$&quot;* &quot;-&quot;??_-;_-@_-"/>
    <numFmt numFmtId="171" formatCode="_(&quot;$&quot;\ * #,##0.0000000000000000_);_(&quot;$&quot;\ * \(#,##0.0000000000000000\);_(&quot;$&quot;\ *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9"/>
      <color rgb="FF2F5496"/>
      <name val="Verdana"/>
      <family val="2"/>
    </font>
    <font>
      <b/>
      <sz val="9"/>
      <color rgb="FF548135"/>
      <name val="Verdana"/>
      <family val="2"/>
    </font>
    <font>
      <sz val="10"/>
      <color theme="1"/>
      <name val="Calibri"/>
      <family val="2"/>
      <scheme val="minor"/>
    </font>
    <font>
      <u/>
      <sz val="11"/>
      <color theme="10"/>
      <name val="Calibri"/>
      <family val="2"/>
      <scheme val="minor"/>
    </font>
    <font>
      <sz val="10"/>
      <color indexed="8"/>
      <name val="Arial Narrow"/>
      <family val="2"/>
    </font>
    <font>
      <b/>
      <sz val="11"/>
      <color indexed="8"/>
      <name val="Calibri"/>
      <family val="2"/>
      <scheme val="minor"/>
    </font>
    <font>
      <sz val="11"/>
      <color indexed="8"/>
      <name val="Calibri"/>
      <family val="2"/>
      <scheme val="minor"/>
    </font>
    <font>
      <b/>
      <sz val="11"/>
      <color rgb="FF000000"/>
      <name val="Calibri"/>
      <family val="2"/>
      <scheme val="minor"/>
    </font>
    <font>
      <sz val="11"/>
      <color indexed="8"/>
      <name val="Calibri"/>
      <family val="2"/>
    </font>
    <font>
      <b/>
      <u/>
      <sz val="11"/>
      <color indexed="8"/>
      <name val="Calibri"/>
      <family val="2"/>
      <scheme val="minor"/>
    </font>
    <font>
      <sz val="10"/>
      <color indexed="8"/>
      <name val="Calibri"/>
      <family val="2"/>
      <scheme val="minor"/>
    </font>
    <font>
      <sz val="10"/>
      <color rgb="FF000000"/>
      <name val="Calibri"/>
      <family val="2"/>
      <scheme val="minor"/>
    </font>
    <font>
      <b/>
      <u/>
      <sz val="11"/>
      <color theme="10"/>
      <name val="Calibri"/>
      <family val="2"/>
      <scheme val="minor"/>
    </font>
    <font>
      <b/>
      <sz val="11"/>
      <color theme="2" tint="-0.89999084444715716"/>
      <name val="Calibri"/>
      <family val="2"/>
      <scheme val="minor"/>
    </font>
    <font>
      <sz val="12"/>
      <color rgb="FF000000"/>
      <name val="Calibri"/>
      <family val="2"/>
      <scheme val="minor"/>
    </font>
    <font>
      <sz val="11"/>
      <color rgb="FF000000"/>
      <name val="Calibri"/>
      <family val="2"/>
      <scheme val="minor"/>
    </font>
    <font>
      <sz val="10"/>
      <color rgb="FF1F1F1F"/>
      <name val="Arial"/>
      <family val="2"/>
    </font>
    <font>
      <sz val="11"/>
      <color indexed="8"/>
      <name val="Arial Narrow"/>
      <family val="2"/>
    </font>
    <font>
      <b/>
      <i/>
      <sz val="11"/>
      <color indexed="8"/>
      <name val="Calibri"/>
      <family val="2"/>
      <scheme val="minor"/>
    </font>
    <font>
      <sz val="11"/>
      <name val="Calibri"/>
      <family val="2"/>
      <scheme val="minor"/>
    </font>
    <font>
      <sz val="9"/>
      <color theme="1"/>
      <name val="Verdana"/>
      <family val="2"/>
    </font>
    <font>
      <u/>
      <sz val="9"/>
      <color theme="10"/>
      <name val="Verdana"/>
      <family val="2"/>
    </font>
    <font>
      <sz val="9"/>
      <name val="Verdana"/>
      <family val="2"/>
    </font>
    <font>
      <sz val="9"/>
      <color indexed="8"/>
      <name val="Verdana"/>
      <family val="2"/>
    </font>
    <font>
      <sz val="9"/>
      <color rgb="FF000000"/>
      <name val="Verdana"/>
      <family val="2"/>
    </font>
    <font>
      <sz val="9"/>
      <color indexed="9"/>
      <name val="Verdana"/>
      <family val="2"/>
    </font>
    <font>
      <b/>
      <sz val="11"/>
      <color indexed="9"/>
      <name val="Calibri"/>
      <family val="2"/>
    </font>
    <font>
      <b/>
      <sz val="11"/>
      <color theme="0"/>
      <name val="Calibri"/>
      <family val="2"/>
    </font>
    <font>
      <b/>
      <sz val="9"/>
      <color theme="0"/>
      <name val="Calibri"/>
      <family val="2"/>
      <scheme val="minor"/>
    </font>
    <font>
      <b/>
      <sz val="10"/>
      <color indexed="8"/>
      <name val="Calibri"/>
      <family val="2"/>
      <scheme val="minor"/>
    </font>
    <font>
      <b/>
      <sz val="11"/>
      <color indexed="8"/>
      <name val="Arial Narrow"/>
      <family val="2"/>
    </font>
    <font>
      <sz val="9"/>
      <color rgb="FF1F1F1F"/>
      <name val="Arial"/>
      <family val="2"/>
    </font>
    <font>
      <b/>
      <sz val="9"/>
      <color indexed="8"/>
      <name val="Calibri"/>
      <family val="2"/>
      <scheme val="minor"/>
    </font>
    <font>
      <b/>
      <sz val="10"/>
      <color indexed="8"/>
      <name val="Arial"/>
      <family val="2"/>
    </font>
    <font>
      <sz val="10"/>
      <name val="Arial"/>
      <family val="2"/>
    </font>
    <font>
      <sz val="10"/>
      <color indexed="8"/>
      <name val="Arial"/>
      <family val="2"/>
    </font>
    <font>
      <sz val="11"/>
      <color rgb="FF000000"/>
      <name val="Arial Narrow"/>
      <family val="2"/>
    </font>
    <font>
      <b/>
      <sz val="10"/>
      <color rgb="FF666666"/>
      <name val="Arial"/>
      <family val="2"/>
    </font>
    <font>
      <b/>
      <sz val="12"/>
      <color rgb="FF000000"/>
      <name val="Arial"/>
      <family val="2"/>
    </font>
  </fonts>
  <fills count="26">
    <fill>
      <patternFill patternType="none"/>
    </fill>
    <fill>
      <patternFill patternType="gray125"/>
    </fill>
    <fill>
      <patternFill patternType="solid">
        <fgColor rgb="FFB6D7A8"/>
        <bgColor rgb="FFB6D7A8"/>
      </patternFill>
    </fill>
    <fill>
      <patternFill patternType="solid">
        <fgColor rgb="FFD0E0E3"/>
        <bgColor rgb="FFD0E0E3"/>
      </patternFill>
    </fill>
    <fill>
      <patternFill patternType="solid">
        <fgColor rgb="FFC9DAF8"/>
        <bgColor rgb="FFC9DAF8"/>
      </patternFill>
    </fill>
    <fill>
      <patternFill patternType="solid">
        <fgColor rgb="FFD9EAD3"/>
        <bgColor rgb="FFD9EAD3"/>
      </patternFill>
    </fill>
    <fill>
      <patternFill patternType="solid">
        <fgColor theme="0"/>
        <bgColor indexed="64"/>
      </patternFill>
    </fill>
    <fill>
      <patternFill patternType="solid">
        <fgColor rgb="FF00FF00"/>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9" tint="0.39997558519241921"/>
        <bgColor indexed="64"/>
      </patternFill>
    </fill>
    <fill>
      <patternFill patternType="solid">
        <fgColor rgb="FFCC99FF"/>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indexed="9"/>
      </patternFill>
    </fill>
    <fill>
      <patternFill patternType="solid">
        <fgColor theme="9" tint="-0.249977111117893"/>
        <bgColor indexed="64"/>
      </patternFill>
    </fill>
    <fill>
      <patternFill patternType="solid">
        <fgColor indexed="54"/>
      </patternFill>
    </fill>
    <fill>
      <patternFill patternType="solid">
        <fgColor rgb="FF92D05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thin">
        <color auto="1"/>
      </bottom>
      <diagonal/>
    </border>
  </borders>
  <cellStyleXfs count="8">
    <xf numFmtId="0" fontId="0" fillId="0" borderId="0"/>
    <xf numFmtId="0" fontId="6" fillId="0" borderId="0" applyNumberForma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6" fillId="0" borderId="0" applyNumberFormat="0" applyFill="0" applyBorder="0" applyAlignment="0" applyProtection="0"/>
    <xf numFmtId="0" fontId="9" fillId="0" borderId="0"/>
    <xf numFmtId="170" fontId="9" fillId="0" borderId="0" applyFont="0" applyFill="0" applyBorder="0" applyAlignment="0" applyProtection="0"/>
    <xf numFmtId="0" fontId="1" fillId="0" borderId="0"/>
  </cellStyleXfs>
  <cellXfs count="248">
    <xf numFmtId="0" fontId="0" fillId="0" borderId="0" xfId="0"/>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1" xfId="0" applyBorder="1"/>
    <xf numFmtId="0" fontId="0" fillId="0" borderId="1" xfId="0" quotePrefix="1" applyFill="1" applyBorder="1" applyAlignment="1" applyProtection="1">
      <alignment horizontal="center" vertical="center"/>
      <protection locked="0"/>
    </xf>
    <xf numFmtId="0" fontId="5" fillId="0" borderId="1" xfId="0" applyFont="1" applyBorder="1"/>
    <xf numFmtId="164" fontId="0" fillId="0" borderId="1" xfId="0" applyNumberFormat="1" applyFill="1" applyBorder="1" applyAlignment="1" applyProtection="1">
      <alignment vertical="center"/>
      <protection locked="0"/>
    </xf>
    <xf numFmtId="4" fontId="0" fillId="6" borderId="1" xfId="0" applyNumberFormat="1" applyFill="1" applyBorder="1" applyAlignment="1" applyProtection="1">
      <alignment horizontal="center" vertical="center"/>
      <protection locked="0"/>
    </xf>
    <xf numFmtId="0" fontId="0" fillId="6" borderId="1" xfId="0" applyFill="1" applyBorder="1" applyAlignment="1" applyProtection="1">
      <alignment vertical="center"/>
      <protection locked="0"/>
    </xf>
    <xf numFmtId="164" fontId="0" fillId="6" borderId="1" xfId="0" applyNumberFormat="1" applyFill="1" applyBorder="1" applyAlignment="1" applyProtection="1">
      <alignment vertical="center"/>
      <protection locked="0"/>
    </xf>
    <xf numFmtId="0" fontId="0" fillId="6" borderId="1" xfId="0" applyFill="1" applyBorder="1"/>
    <xf numFmtId="165" fontId="0" fillId="0" borderId="1" xfId="0" applyNumberFormat="1" applyBorder="1"/>
    <xf numFmtId="3" fontId="6" fillId="6" borderId="1" xfId="1" applyNumberFormat="1" applyFill="1" applyBorder="1"/>
    <xf numFmtId="1" fontId="3" fillId="3" borderId="1" xfId="0" applyNumberFormat="1" applyFont="1" applyFill="1" applyBorder="1" applyAlignment="1">
      <alignment horizontal="center" vertical="center" wrapText="1"/>
    </xf>
    <xf numFmtId="0" fontId="0" fillId="7" borderId="1" xfId="0" applyFill="1" applyBorder="1" applyAlignment="1">
      <alignment wrapText="1"/>
    </xf>
    <xf numFmtId="1" fontId="2" fillId="8" borderId="1" xfId="0" applyNumberFormat="1" applyFont="1" applyFill="1" applyBorder="1" applyAlignment="1">
      <alignment horizontal="center" vertical="center" wrapText="1"/>
    </xf>
    <xf numFmtId="164" fontId="0" fillId="6" borderId="1" xfId="0" applyNumberFormat="1" applyFill="1" applyBorder="1" applyAlignment="1" applyProtection="1">
      <alignment horizontal="center" vertical="center"/>
      <protection locked="0"/>
    </xf>
    <xf numFmtId="0" fontId="0" fillId="6" borderId="1" xfId="0" applyFill="1" applyBorder="1" applyAlignment="1">
      <alignment vertical="center"/>
    </xf>
    <xf numFmtId="0" fontId="0" fillId="0" borderId="1" xfId="0" applyFont="1" applyBorder="1" applyAlignment="1"/>
    <xf numFmtId="0" fontId="8" fillId="9" borderId="1" xfId="0" applyFont="1" applyFill="1" applyBorder="1" applyAlignment="1">
      <alignment horizontal="center"/>
    </xf>
    <xf numFmtId="166" fontId="0" fillId="6" borderId="1" xfId="2" applyFont="1" applyFill="1" applyBorder="1" applyAlignment="1" applyProtection="1">
      <alignment vertical="center"/>
      <protection locked="0"/>
    </xf>
    <xf numFmtId="3" fontId="0" fillId="6" borderId="1" xfId="0" applyNumberFormat="1" applyFill="1" applyBorder="1" applyAlignment="1" applyProtection="1">
      <alignment horizontal="center" vertical="center"/>
      <protection locked="0"/>
    </xf>
    <xf numFmtId="0" fontId="6" fillId="6" borderId="1" xfId="1" applyFill="1" applyBorder="1"/>
    <xf numFmtId="3" fontId="0" fillId="6" borderId="1" xfId="0" applyNumberFormat="1" applyFill="1" applyBorder="1" applyAlignment="1">
      <alignment horizontal="center"/>
    </xf>
    <xf numFmtId="0" fontId="0" fillId="6" borderId="1" xfId="0" quotePrefix="1" applyFill="1" applyBorder="1" applyAlignment="1" applyProtection="1">
      <alignment horizontal="center" vertical="center"/>
      <protection locked="0"/>
    </xf>
    <xf numFmtId="0" fontId="8" fillId="6" borderId="1" xfId="0" applyFont="1" applyFill="1" applyBorder="1" applyAlignment="1">
      <alignment horizontal="center"/>
    </xf>
    <xf numFmtId="166" fontId="0" fillId="6" borderId="1" xfId="2" applyFont="1" applyFill="1" applyBorder="1" applyAlignment="1"/>
    <xf numFmtId="0" fontId="10" fillId="6" borderId="1" xfId="0" quotePrefix="1" applyFont="1" applyFill="1" applyBorder="1" applyAlignment="1" applyProtection="1">
      <alignment horizontal="center" vertical="center"/>
      <protection locked="0"/>
    </xf>
    <xf numFmtId="14" fontId="0" fillId="6" borderId="1" xfId="0" applyNumberFormat="1" applyFill="1" applyBorder="1"/>
    <xf numFmtId="166" fontId="0" fillId="0" borderId="1" xfId="2" applyFont="1" applyBorder="1" applyAlignment="1"/>
    <xf numFmtId="0" fontId="11" fillId="6" borderId="1" xfId="0" applyFont="1" applyFill="1" applyBorder="1" applyAlignment="1">
      <alignment horizontal="justify" vertical="center"/>
    </xf>
    <xf numFmtId="0" fontId="0" fillId="0" borderId="1" xfId="0" applyFill="1" applyBorder="1" applyAlignment="1" applyProtection="1">
      <alignment vertical="center"/>
      <protection locked="0"/>
    </xf>
    <xf numFmtId="166" fontId="0" fillId="0" borderId="1" xfId="2" applyFont="1" applyFill="1" applyBorder="1" applyAlignment="1" applyProtection="1">
      <alignment vertical="center"/>
      <protection locked="0"/>
    </xf>
    <xf numFmtId="3" fontId="0" fillId="0" borderId="1" xfId="0" applyNumberFormat="1" applyFill="1" applyBorder="1" applyAlignment="1" applyProtection="1">
      <alignment horizontal="center" vertical="center"/>
      <protection locked="0"/>
    </xf>
    <xf numFmtId="0" fontId="0" fillId="0" borderId="1" xfId="0" applyFill="1" applyBorder="1"/>
    <xf numFmtId="0" fontId="6" fillId="0" borderId="1" xfId="1" applyFill="1" applyBorder="1"/>
    <xf numFmtId="0" fontId="12" fillId="6" borderId="1" xfId="0" quotePrefix="1" applyFont="1" applyFill="1" applyBorder="1" applyAlignment="1" applyProtection="1">
      <alignment horizontal="center" vertical="center"/>
      <protection locked="0"/>
    </xf>
    <xf numFmtId="0" fontId="0" fillId="8" borderId="1" xfId="0" quotePrefix="1" applyFill="1" applyBorder="1" applyAlignment="1" applyProtection="1">
      <alignment horizontal="center" vertical="center"/>
      <protection locked="0"/>
    </xf>
    <xf numFmtId="164" fontId="0" fillId="8" borderId="1" xfId="0" applyNumberFormat="1" applyFill="1" applyBorder="1" applyAlignment="1" applyProtection="1">
      <alignment horizontal="center" vertical="center"/>
      <protection locked="0"/>
    </xf>
    <xf numFmtId="0" fontId="8" fillId="8" borderId="1" xfId="0" quotePrefix="1" applyFont="1" applyFill="1" applyBorder="1" applyAlignment="1" applyProtection="1">
      <alignment horizontal="center" vertical="center"/>
      <protection locked="0"/>
    </xf>
    <xf numFmtId="0" fontId="10" fillId="8" borderId="1" xfId="0" quotePrefix="1" applyFont="1" applyFill="1" applyBorder="1" applyAlignment="1" applyProtection="1">
      <alignment horizontal="center" vertical="center"/>
      <protection locked="0"/>
    </xf>
    <xf numFmtId="0" fontId="11" fillId="6" borderId="1" xfId="0" applyFont="1" applyFill="1" applyBorder="1" applyAlignment="1">
      <alignment horizontal="left" vertical="center"/>
    </xf>
    <xf numFmtId="164" fontId="0" fillId="6" borderId="1" xfId="0" applyNumberFormat="1" applyFill="1" applyBorder="1" applyAlignment="1" applyProtection="1">
      <alignment horizontal="right" vertical="center"/>
      <protection locked="0"/>
    </xf>
    <xf numFmtId="0" fontId="0" fillId="6" borderId="1" xfId="0" quotePrefix="1" applyFont="1" applyFill="1" applyBorder="1" applyAlignment="1" applyProtection="1">
      <alignment horizontal="center" vertical="center"/>
      <protection locked="0"/>
    </xf>
    <xf numFmtId="0" fontId="0" fillId="6" borderId="1" xfId="0" applyFont="1" applyFill="1" applyBorder="1" applyAlignment="1" applyProtection="1">
      <alignment vertical="center"/>
      <protection locked="0"/>
    </xf>
    <xf numFmtId="164" fontId="0" fillId="6" borderId="1" xfId="0" applyNumberFormat="1" applyFont="1" applyFill="1" applyBorder="1" applyAlignment="1" applyProtection="1">
      <alignment horizontal="center" vertical="center"/>
      <protection locked="0"/>
    </xf>
    <xf numFmtId="3" fontId="0" fillId="6" borderId="1" xfId="0" applyNumberFormat="1" applyFont="1" applyFill="1" applyBorder="1" applyAlignment="1" applyProtection="1">
      <alignment horizontal="center" vertical="center"/>
      <protection locked="0"/>
    </xf>
    <xf numFmtId="164" fontId="0" fillId="6" borderId="1" xfId="0" applyNumberFormat="1" applyFont="1" applyFill="1" applyBorder="1" applyAlignment="1" applyProtection="1">
      <alignment vertical="center"/>
      <protection locked="0"/>
    </xf>
    <xf numFmtId="0" fontId="0" fillId="6" borderId="1" xfId="0" applyFont="1" applyFill="1" applyBorder="1"/>
    <xf numFmtId="0" fontId="6" fillId="6" borderId="1" xfId="1" applyFont="1" applyFill="1" applyBorder="1"/>
    <xf numFmtId="0" fontId="0" fillId="6" borderId="1" xfId="0" applyFill="1" applyBorder="1" applyAlignment="1">
      <alignment horizontal="center"/>
    </xf>
    <xf numFmtId="0" fontId="13" fillId="0" borderId="1" xfId="0" applyFont="1" applyBorder="1"/>
    <xf numFmtId="0" fontId="0" fillId="10" borderId="1" xfId="0" applyFill="1" applyBorder="1"/>
    <xf numFmtId="0" fontId="0" fillId="0" borderId="1" xfId="0" applyBorder="1" applyAlignment="1">
      <alignment vertical="center"/>
    </xf>
    <xf numFmtId="166" fontId="0" fillId="6" borderId="1" xfId="2" applyFont="1" applyFill="1" applyBorder="1" applyAlignment="1" applyProtection="1">
      <alignment horizontal="right" vertical="center"/>
      <protection locked="0"/>
    </xf>
    <xf numFmtId="165" fontId="0" fillId="6" borderId="1" xfId="2" applyNumberFormat="1" applyFont="1" applyFill="1" applyBorder="1" applyAlignment="1" applyProtection="1">
      <alignment vertical="center"/>
      <protection locked="0"/>
    </xf>
    <xf numFmtId="0" fontId="15" fillId="6" borderId="1" xfId="1" applyFont="1" applyFill="1" applyBorder="1"/>
    <xf numFmtId="0" fontId="16" fillId="8" borderId="1" xfId="0" quotePrefix="1" applyFont="1" applyFill="1" applyBorder="1" applyAlignment="1" applyProtection="1">
      <alignment horizontal="center" vertical="center"/>
      <protection locked="0"/>
    </xf>
    <xf numFmtId="0" fontId="17" fillId="0" borderId="1" xfId="0" applyFont="1" applyBorder="1"/>
    <xf numFmtId="0" fontId="17" fillId="0" borderId="1" xfId="0" applyFont="1" applyBorder="1" applyAlignment="1">
      <alignment horizontal="justify" vertical="center"/>
    </xf>
    <xf numFmtId="0" fontId="6" fillId="0" borderId="1" xfId="1" applyBorder="1"/>
    <xf numFmtId="0" fontId="18" fillId="0" borderId="1" xfId="0" applyFont="1" applyBorder="1"/>
    <xf numFmtId="0" fontId="8" fillId="11" borderId="1" xfId="0" applyFont="1" applyFill="1" applyBorder="1" applyAlignment="1">
      <alignment horizontal="center"/>
    </xf>
    <xf numFmtId="0" fontId="19" fillId="6" borderId="1" xfId="0" applyFont="1" applyFill="1" applyBorder="1"/>
    <xf numFmtId="0" fontId="18" fillId="6" borderId="1" xfId="0" applyFont="1" applyFill="1" applyBorder="1"/>
    <xf numFmtId="0" fontId="0" fillId="6" borderId="1" xfId="0" applyFill="1" applyBorder="1" applyAlignment="1" applyProtection="1">
      <alignment horizontal="left" vertical="center"/>
      <protection locked="0"/>
    </xf>
    <xf numFmtId="1" fontId="0" fillId="6" borderId="1" xfId="0" applyNumberFormat="1" applyFill="1" applyBorder="1" applyAlignment="1" applyProtection="1">
      <alignment horizontal="center" vertical="center"/>
      <protection locked="0"/>
    </xf>
    <xf numFmtId="0" fontId="13" fillId="6" borderId="1" xfId="0" applyFont="1" applyFill="1" applyBorder="1"/>
    <xf numFmtId="3" fontId="0" fillId="6" borderId="1" xfId="0" applyNumberFormat="1" applyFill="1" applyBorder="1" applyAlignment="1" applyProtection="1">
      <alignment vertical="center"/>
      <protection locked="0"/>
    </xf>
    <xf numFmtId="0" fontId="18" fillId="0" borderId="1" xfId="0" applyFont="1" applyBorder="1" applyAlignment="1">
      <alignment vertical="center"/>
    </xf>
    <xf numFmtId="0" fontId="8" fillId="6" borderId="1" xfId="0" applyFont="1" applyFill="1" applyBorder="1" applyAlignment="1" applyProtection="1">
      <alignment horizontal="center" vertical="center"/>
      <protection locked="0"/>
    </xf>
    <xf numFmtId="0" fontId="8" fillId="12" borderId="1" xfId="0" applyFont="1" applyFill="1" applyBorder="1" applyAlignment="1" applyProtection="1">
      <alignment horizontal="center" vertical="center"/>
      <protection locked="0"/>
    </xf>
    <xf numFmtId="0" fontId="0" fillId="6" borderId="1" xfId="0" applyFill="1" applyBorder="1" applyAlignment="1">
      <alignment horizontal="justify" vertical="center"/>
    </xf>
    <xf numFmtId="0" fontId="0" fillId="13" borderId="1" xfId="0" applyFill="1" applyBorder="1" applyAlignment="1" applyProtection="1">
      <alignment horizontal="center" vertical="center"/>
      <protection locked="0"/>
    </xf>
    <xf numFmtId="3" fontId="0" fillId="0" borderId="1" xfId="0" applyNumberFormat="1" applyBorder="1"/>
    <xf numFmtId="0" fontId="13" fillId="0" borderId="1" xfId="0" applyFont="1" applyBorder="1" applyAlignment="1">
      <alignment vertical="center"/>
    </xf>
    <xf numFmtId="0" fontId="0" fillId="14" borderId="1" xfId="0" applyFill="1" applyBorder="1" applyAlignment="1">
      <alignment horizontal="center"/>
    </xf>
    <xf numFmtId="0" fontId="8" fillId="15" borderId="1" xfId="0" applyFont="1" applyFill="1" applyBorder="1" applyAlignment="1">
      <alignment horizontal="center"/>
    </xf>
    <xf numFmtId="0" fontId="0" fillId="6" borderId="1" xfId="0" applyFill="1" applyBorder="1" applyAlignment="1">
      <alignment horizontal="left" vertical="center"/>
    </xf>
    <xf numFmtId="3" fontId="0" fillId="6" borderId="1" xfId="0" applyNumberFormat="1" applyFill="1" applyBorder="1" applyAlignment="1" applyProtection="1">
      <alignment horizontal="right" vertical="center"/>
      <protection locked="0"/>
    </xf>
    <xf numFmtId="3" fontId="0" fillId="0" borderId="1" xfId="0" applyNumberFormat="1" applyBorder="1" applyAlignment="1">
      <alignment horizontal="right"/>
    </xf>
    <xf numFmtId="0" fontId="0" fillId="0" borderId="1" xfId="0" applyBorder="1" applyAlignment="1">
      <alignment horizontal="right"/>
    </xf>
    <xf numFmtId="166" fontId="0" fillId="0" borderId="1" xfId="3" applyFont="1" applyBorder="1" applyAlignment="1"/>
    <xf numFmtId="0" fontId="0" fillId="16" borderId="1" xfId="0" applyFill="1" applyBorder="1" applyAlignment="1" applyProtection="1">
      <alignment vertical="center"/>
      <protection locked="0"/>
    </xf>
    <xf numFmtId="164" fontId="0" fillId="0" borderId="1" xfId="0" applyNumberFormat="1" applyFill="1" applyBorder="1" applyAlignment="1" applyProtection="1">
      <alignment horizontal="center" vertical="center"/>
      <protection locked="0"/>
    </xf>
    <xf numFmtId="166" fontId="0" fillId="6" borderId="1" xfId="2" applyFont="1" applyFill="1" applyBorder="1" applyAlignment="1">
      <alignment horizontal="right"/>
    </xf>
    <xf numFmtId="166" fontId="0" fillId="6" borderId="1" xfId="3" applyFont="1" applyFill="1" applyBorder="1" applyAlignment="1">
      <alignment horizontal="right"/>
    </xf>
    <xf numFmtId="14" fontId="0" fillId="6" borderId="1" xfId="0" applyNumberFormat="1" applyFill="1" applyBorder="1" applyAlignment="1" applyProtection="1">
      <alignment vertical="center"/>
      <protection locked="0"/>
    </xf>
    <xf numFmtId="0" fontId="0" fillId="17" borderId="1" xfId="0" quotePrefix="1" applyFill="1" applyBorder="1" applyAlignment="1" applyProtection="1">
      <alignment horizontal="center" vertical="center"/>
      <protection locked="0"/>
    </xf>
    <xf numFmtId="164" fontId="0" fillId="17" borderId="1" xfId="0" applyNumberFormat="1" applyFill="1" applyBorder="1" applyAlignment="1" applyProtection="1">
      <alignment horizontal="center" vertical="center"/>
      <protection locked="0"/>
    </xf>
    <xf numFmtId="14" fontId="0" fillId="0" borderId="1" xfId="0" applyNumberFormat="1" applyBorder="1"/>
    <xf numFmtId="166" fontId="20" fillId="6" borderId="1" xfId="2" applyFont="1" applyFill="1" applyBorder="1" applyAlignment="1">
      <alignment horizontal="right"/>
    </xf>
    <xf numFmtId="164" fontId="1" fillId="6" borderId="1" xfId="0" applyNumberFormat="1" applyFont="1" applyFill="1" applyBorder="1" applyAlignment="1" applyProtection="1">
      <alignment vertical="center"/>
      <protection locked="0"/>
    </xf>
    <xf numFmtId="0" fontId="0" fillId="0" borderId="1" xfId="0" applyBorder="1" applyAlignment="1">
      <alignment horizontal="center" wrapText="1"/>
    </xf>
    <xf numFmtId="166" fontId="0" fillId="6" borderId="1" xfId="2" applyFont="1" applyFill="1" applyBorder="1" applyAlignment="1">
      <alignment horizontal="right" vertical="center"/>
    </xf>
    <xf numFmtId="166" fontId="0" fillId="0" borderId="1" xfId="2" applyFont="1" applyBorder="1" applyAlignment="1">
      <alignment horizontal="right" vertical="center"/>
    </xf>
    <xf numFmtId="0" fontId="8" fillId="6" borderId="1" xfId="0" quotePrefix="1" applyFont="1" applyFill="1" applyBorder="1" applyAlignment="1" applyProtection="1">
      <alignment horizontal="center" vertical="center"/>
      <protection locked="0"/>
    </xf>
    <xf numFmtId="0" fontId="21" fillId="6" borderId="1" xfId="0" quotePrefix="1" applyFont="1" applyFill="1" applyBorder="1" applyAlignment="1" applyProtection="1">
      <alignment horizontal="center" vertical="center"/>
      <protection locked="0"/>
    </xf>
    <xf numFmtId="166" fontId="22" fillId="6" borderId="1" xfId="2" applyFont="1" applyFill="1" applyBorder="1" applyAlignment="1" applyProtection="1">
      <alignment horizontal="right" vertical="center"/>
      <protection locked="0"/>
    </xf>
    <xf numFmtId="3" fontId="0" fillId="0" borderId="1" xfId="0" applyNumberFormat="1" applyBorder="1" applyAlignment="1">
      <alignment horizontal="center"/>
    </xf>
    <xf numFmtId="0" fontId="10" fillId="17" borderId="1" xfId="0" quotePrefix="1" applyFont="1" applyFill="1" applyBorder="1" applyAlignment="1" applyProtection="1">
      <alignment horizontal="center" vertical="center"/>
      <protection locked="0"/>
    </xf>
    <xf numFmtId="166" fontId="0" fillId="0" borderId="1" xfId="2" applyFont="1" applyBorder="1" applyAlignment="1">
      <alignment horizontal="right"/>
    </xf>
    <xf numFmtId="0" fontId="8" fillId="11" borderId="1" xfId="0" applyFont="1" applyFill="1" applyBorder="1" applyAlignment="1">
      <alignment horizontal="center" vertical="center"/>
    </xf>
    <xf numFmtId="166" fontId="0" fillId="0" borderId="1" xfId="2" applyFont="1" applyFill="1" applyBorder="1" applyAlignment="1">
      <alignment horizontal="right"/>
    </xf>
    <xf numFmtId="0" fontId="0" fillId="0" borderId="1" xfId="0" applyFill="1" applyBorder="1" applyAlignment="1" applyProtection="1">
      <alignment horizontal="left" vertical="center"/>
      <protection locked="0"/>
    </xf>
    <xf numFmtId="166" fontId="0" fillId="0" borderId="1" xfId="2" applyFont="1" applyFill="1" applyBorder="1" applyAlignment="1">
      <alignment horizontal="right" vertical="center"/>
    </xf>
    <xf numFmtId="3" fontId="0" fillId="0" borderId="1" xfId="0" applyNumberFormat="1" applyFill="1" applyBorder="1" applyAlignment="1">
      <alignment horizontal="center"/>
    </xf>
    <xf numFmtId="0" fontId="0" fillId="6" borderId="1" xfId="0" applyFill="1" applyBorder="1" applyAlignment="1" applyProtection="1">
      <alignment horizontal="center" vertical="center"/>
      <protection locked="0"/>
    </xf>
    <xf numFmtId="49" fontId="4" fillId="2" borderId="1" xfId="0" applyNumberFormat="1" applyFont="1" applyFill="1" applyBorder="1" applyAlignment="1">
      <alignment horizontal="center" vertical="center" wrapText="1"/>
    </xf>
    <xf numFmtId="49" fontId="0" fillId="6" borderId="1" xfId="0" applyNumberFormat="1" applyFill="1" applyBorder="1" applyAlignment="1" applyProtection="1">
      <alignment horizontal="center" vertical="center"/>
      <protection locked="0"/>
    </xf>
    <xf numFmtId="49" fontId="0" fillId="6" borderId="1" xfId="0" applyNumberFormat="1" applyFill="1" applyBorder="1" applyAlignment="1">
      <alignment horizontal="center"/>
    </xf>
    <xf numFmtId="49" fontId="0" fillId="6" borderId="1" xfId="0" applyNumberFormat="1" applyFont="1" applyFill="1" applyBorder="1" applyAlignment="1" applyProtection="1">
      <alignment horizontal="center" vertical="center"/>
      <protection locked="0"/>
    </xf>
    <xf numFmtId="49" fontId="0" fillId="0" borderId="1" xfId="0" applyNumberFormat="1" applyBorder="1"/>
    <xf numFmtId="49" fontId="0" fillId="6" borderId="1" xfId="0" applyNumberFormat="1" applyFill="1" applyBorder="1" applyAlignment="1" applyProtection="1">
      <alignment horizontal="right" vertical="center"/>
      <protection locked="0"/>
    </xf>
    <xf numFmtId="49" fontId="0" fillId="0" borderId="1" xfId="0" applyNumberFormat="1" applyBorder="1" applyAlignment="1">
      <alignment horizontal="right"/>
    </xf>
    <xf numFmtId="49" fontId="0" fillId="6" borderId="1" xfId="0" applyNumberFormat="1" applyFill="1" applyBorder="1" applyAlignment="1" applyProtection="1">
      <alignment vertical="center"/>
      <protection locked="0"/>
    </xf>
    <xf numFmtId="49" fontId="0" fillId="6" borderId="1" xfId="0" applyNumberFormat="1" applyFill="1" applyBorder="1" applyAlignment="1" applyProtection="1">
      <alignment horizontal="left" vertical="center"/>
      <protection locked="0"/>
    </xf>
    <xf numFmtId="49" fontId="0" fillId="0" borderId="1" xfId="0" applyNumberFormat="1" applyBorder="1" applyAlignment="1">
      <alignment horizontal="center"/>
    </xf>
    <xf numFmtId="49" fontId="0" fillId="0" borderId="1" xfId="0" applyNumberFormat="1" applyFill="1" applyBorder="1" applyAlignment="1">
      <alignment horizontal="center"/>
    </xf>
    <xf numFmtId="0" fontId="23" fillId="6" borderId="1" xfId="0" quotePrefix="1" applyFont="1" applyFill="1" applyBorder="1" applyAlignment="1" applyProtection="1">
      <alignment horizontal="left" vertical="center"/>
      <protection locked="0"/>
    </xf>
    <xf numFmtId="0" fontId="23" fillId="6" borderId="1" xfId="0" applyFont="1" applyFill="1" applyBorder="1" applyAlignment="1" applyProtection="1">
      <alignment horizontal="left" vertical="center"/>
      <protection locked="0"/>
    </xf>
    <xf numFmtId="164" fontId="23" fillId="6" borderId="1" xfId="0" applyNumberFormat="1" applyFont="1" applyFill="1" applyBorder="1" applyAlignment="1" applyProtection="1">
      <alignment horizontal="left" vertical="center"/>
      <protection locked="0"/>
    </xf>
    <xf numFmtId="166" fontId="23" fillId="6" borderId="1" xfId="2" applyFont="1" applyFill="1" applyBorder="1" applyAlignment="1" applyProtection="1">
      <alignment horizontal="left" vertical="center"/>
      <protection locked="0"/>
    </xf>
    <xf numFmtId="166" fontId="23" fillId="6" borderId="1" xfId="2" applyFont="1" applyFill="1" applyBorder="1" applyAlignment="1">
      <alignment horizontal="left" vertical="center"/>
    </xf>
    <xf numFmtId="49" fontId="23" fillId="6" borderId="1" xfId="0" applyNumberFormat="1" applyFont="1" applyFill="1" applyBorder="1" applyAlignment="1" applyProtection="1">
      <alignment horizontal="left" vertical="center"/>
      <protection locked="0"/>
    </xf>
    <xf numFmtId="3" fontId="23" fillId="6" borderId="1" xfId="0" applyNumberFormat="1" applyFont="1" applyFill="1" applyBorder="1" applyAlignment="1" applyProtection="1">
      <alignment horizontal="left" vertical="center"/>
      <protection locked="0"/>
    </xf>
    <xf numFmtId="0" fontId="23" fillId="6" borderId="1" xfId="0" applyFont="1" applyFill="1" applyBorder="1" applyAlignment="1">
      <alignment horizontal="left"/>
    </xf>
    <xf numFmtId="0" fontId="24" fillId="6" borderId="1" xfId="1" applyFont="1" applyFill="1" applyBorder="1" applyAlignment="1">
      <alignment horizontal="left"/>
    </xf>
    <xf numFmtId="0" fontId="23" fillId="6" borderId="1" xfId="0" applyFont="1" applyFill="1" applyBorder="1" applyAlignment="1">
      <alignment horizontal="left" vertical="center"/>
    </xf>
    <xf numFmtId="49" fontId="23" fillId="6" borderId="1" xfId="0" applyNumberFormat="1" applyFont="1" applyFill="1" applyBorder="1" applyAlignment="1">
      <alignment horizontal="left"/>
    </xf>
    <xf numFmtId="3" fontId="23" fillId="6" borderId="1" xfId="0" applyNumberFormat="1" applyFont="1" applyFill="1" applyBorder="1" applyAlignment="1">
      <alignment horizontal="left"/>
    </xf>
    <xf numFmtId="166" fontId="25" fillId="6" borderId="1" xfId="2" applyFont="1" applyFill="1" applyBorder="1" applyAlignment="1" applyProtection="1">
      <alignment horizontal="left" vertical="center"/>
      <protection locked="0"/>
    </xf>
    <xf numFmtId="166" fontId="23" fillId="6" borderId="1" xfId="2" applyFont="1" applyFill="1" applyBorder="1" applyAlignment="1">
      <alignment horizontal="left"/>
    </xf>
    <xf numFmtId="0" fontId="26" fillId="6" borderId="1" xfId="0" applyFont="1" applyFill="1" applyBorder="1" applyAlignment="1">
      <alignment horizontal="left"/>
    </xf>
    <xf numFmtId="1" fontId="23" fillId="6" borderId="1" xfId="0" applyNumberFormat="1" applyFont="1" applyFill="1" applyBorder="1" applyAlignment="1" applyProtection="1">
      <alignment horizontal="left" vertical="center"/>
      <protection locked="0"/>
    </xf>
    <xf numFmtId="0" fontId="24" fillId="6" borderId="1" xfId="4" applyFont="1" applyFill="1" applyBorder="1" applyAlignment="1">
      <alignment horizontal="left"/>
    </xf>
    <xf numFmtId="166" fontId="23" fillId="6" borderId="1" xfId="3" applyFont="1" applyFill="1" applyBorder="1" applyAlignment="1">
      <alignment horizontal="left"/>
    </xf>
    <xf numFmtId="166" fontId="23" fillId="6" borderId="1" xfId="3" applyFont="1" applyFill="1" applyBorder="1" applyAlignment="1" applyProtection="1">
      <alignment horizontal="left" vertical="center"/>
      <protection locked="0"/>
    </xf>
    <xf numFmtId="0" fontId="27" fillId="6" borderId="1" xfId="0" applyFont="1" applyFill="1" applyBorder="1" applyAlignment="1">
      <alignment horizontal="left"/>
    </xf>
    <xf numFmtId="166" fontId="26" fillId="6" borderId="1" xfId="2" applyFont="1" applyFill="1" applyBorder="1" applyAlignment="1">
      <alignment horizontal="left"/>
    </xf>
    <xf numFmtId="0" fontId="27" fillId="6" borderId="1" xfId="0" applyFont="1" applyFill="1" applyBorder="1" applyAlignment="1">
      <alignment horizontal="left" vertical="center"/>
    </xf>
    <xf numFmtId="14" fontId="23" fillId="6" borderId="1" xfId="0" applyNumberFormat="1" applyFont="1" applyFill="1" applyBorder="1" applyAlignment="1">
      <alignment horizontal="left"/>
    </xf>
    <xf numFmtId="0" fontId="26" fillId="6" borderId="1" xfId="0" applyFont="1" applyFill="1" applyBorder="1" applyAlignment="1">
      <alignment horizontal="left" vertical="center"/>
    </xf>
    <xf numFmtId="165" fontId="23" fillId="6" borderId="1" xfId="3" applyNumberFormat="1" applyFont="1" applyFill="1" applyBorder="1" applyAlignment="1" applyProtection="1">
      <alignment horizontal="left" vertical="center"/>
      <protection locked="0"/>
    </xf>
    <xf numFmtId="3" fontId="26" fillId="6" borderId="1" xfId="0" applyNumberFormat="1" applyFont="1" applyFill="1" applyBorder="1" applyAlignment="1">
      <alignment horizontal="left"/>
    </xf>
    <xf numFmtId="165" fontId="23" fillId="6" borderId="1" xfId="3" applyNumberFormat="1" applyFont="1" applyFill="1" applyBorder="1" applyAlignment="1">
      <alignment horizontal="left"/>
    </xf>
    <xf numFmtId="0" fontId="23" fillId="6" borderId="1" xfId="0" applyFont="1" applyFill="1" applyBorder="1" applyAlignment="1">
      <alignment horizontal="left" wrapText="1"/>
    </xf>
    <xf numFmtId="167" fontId="23" fillId="6" borderId="1" xfId="3" applyNumberFormat="1" applyFont="1" applyFill="1" applyBorder="1" applyAlignment="1">
      <alignment horizontal="left"/>
    </xf>
    <xf numFmtId="0" fontId="26" fillId="6" borderId="1" xfId="0" quotePrefix="1" applyFont="1" applyFill="1" applyBorder="1" applyAlignment="1" applyProtection="1">
      <alignment horizontal="left" vertical="center"/>
      <protection locked="0"/>
    </xf>
    <xf numFmtId="0" fontId="27" fillId="6" borderId="1" xfId="0" quotePrefix="1" applyFont="1" applyFill="1" applyBorder="1" applyAlignment="1" applyProtection="1">
      <alignment horizontal="left" vertical="center"/>
      <protection locked="0"/>
    </xf>
    <xf numFmtId="0" fontId="28" fillId="6" borderId="1" xfId="0" applyFont="1" applyFill="1" applyBorder="1" applyAlignment="1">
      <alignment horizontal="left" vertical="center"/>
    </xf>
    <xf numFmtId="0" fontId="26" fillId="6" borderId="1" xfId="0" applyFont="1" applyFill="1" applyBorder="1" applyAlignment="1" applyProtection="1">
      <alignment horizontal="left" vertical="center"/>
      <protection locked="0"/>
    </xf>
    <xf numFmtId="0" fontId="29" fillId="18" borderId="2" xfId="5" applyFont="1" applyFill="1" applyBorder="1" applyAlignment="1">
      <alignment horizontal="center" vertical="center"/>
    </xf>
    <xf numFmtId="0" fontId="29" fillId="18" borderId="2" xfId="5" applyFont="1" applyFill="1" applyBorder="1" applyAlignment="1">
      <alignment vertical="center"/>
    </xf>
    <xf numFmtId="0" fontId="29" fillId="18" borderId="3" xfId="5" applyFont="1" applyFill="1" applyBorder="1" applyAlignment="1">
      <alignment horizontal="center" vertical="center"/>
    </xf>
    <xf numFmtId="0" fontId="29" fillId="19" borderId="3" xfId="5" applyFont="1" applyFill="1" applyBorder="1" applyAlignment="1">
      <alignment vertical="center"/>
    </xf>
    <xf numFmtId="0" fontId="29" fillId="18" borderId="4" xfId="5" applyFont="1" applyFill="1" applyBorder="1" applyAlignment="1">
      <alignment horizontal="center" vertical="center"/>
    </xf>
    <xf numFmtId="0" fontId="30" fillId="8" borderId="5" xfId="5" applyFont="1" applyFill="1" applyBorder="1" applyAlignment="1">
      <alignment horizontal="center" vertical="center"/>
    </xf>
    <xf numFmtId="0" fontId="30" fillId="8" borderId="5" xfId="5" applyFont="1" applyFill="1" applyBorder="1" applyAlignment="1">
      <alignment horizontal="center" vertical="center" wrapText="1"/>
    </xf>
    <xf numFmtId="0" fontId="2" fillId="8" borderId="5" xfId="5" applyFont="1" applyFill="1" applyBorder="1" applyAlignment="1">
      <alignment horizontal="center" vertical="center" wrapText="1"/>
    </xf>
    <xf numFmtId="1" fontId="2" fillId="8" borderId="5" xfId="5" applyNumberFormat="1" applyFont="1" applyFill="1" applyBorder="1" applyAlignment="1">
      <alignment horizontal="center" vertical="center" wrapText="1"/>
    </xf>
    <xf numFmtId="168" fontId="2" fillId="8" borderId="5" xfId="5" applyNumberFormat="1" applyFont="1" applyFill="1" applyBorder="1" applyAlignment="1">
      <alignment horizontal="center" vertical="center" wrapText="1"/>
    </xf>
    <xf numFmtId="49" fontId="2" fillId="8" borderId="5" xfId="5" applyNumberFormat="1" applyFont="1" applyFill="1" applyBorder="1" applyAlignment="1">
      <alignment horizontal="center" vertical="center" wrapText="1"/>
    </xf>
    <xf numFmtId="169" fontId="2" fillId="8" borderId="5" xfId="5" applyNumberFormat="1" applyFont="1" applyFill="1" applyBorder="1" applyAlignment="1">
      <alignment horizontal="center" vertical="center" wrapText="1"/>
    </xf>
    <xf numFmtId="171" fontId="2" fillId="8" borderId="5" xfId="6" applyNumberFormat="1" applyFont="1" applyFill="1" applyBorder="1" applyAlignment="1">
      <alignment horizontal="center" vertical="center" wrapText="1"/>
    </xf>
    <xf numFmtId="169" fontId="31" fillId="8" borderId="5" xfId="5" applyNumberFormat="1" applyFont="1" applyFill="1" applyBorder="1" applyAlignment="1">
      <alignment horizontal="center" vertical="center" wrapText="1"/>
    </xf>
    <xf numFmtId="0" fontId="8" fillId="20" borderId="6" xfId="5" applyFont="1" applyFill="1" applyBorder="1" applyAlignment="1">
      <alignment horizontal="center" vertical="center" wrapText="1"/>
    </xf>
    <xf numFmtId="0" fontId="32" fillId="21" borderId="1" xfId="5" applyFont="1" applyFill="1" applyBorder="1" applyAlignment="1">
      <alignment horizontal="center" vertical="center" wrapText="1"/>
    </xf>
    <xf numFmtId="0" fontId="32" fillId="20" borderId="1" xfId="5" applyFont="1" applyFill="1" applyBorder="1" applyAlignment="1">
      <alignment horizontal="center" vertical="center" wrapText="1"/>
    </xf>
    <xf numFmtId="0" fontId="32" fillId="20" borderId="1" xfId="5" applyFont="1" applyFill="1" applyBorder="1" applyAlignment="1">
      <alignment horizontal="center" vertical="center"/>
    </xf>
    <xf numFmtId="14" fontId="32" fillId="21" borderId="1" xfId="5" applyNumberFormat="1" applyFont="1" applyFill="1" applyBorder="1" applyAlignment="1">
      <alignment horizontal="center" vertical="center"/>
    </xf>
    <xf numFmtId="14" fontId="32" fillId="22" borderId="5" xfId="5" applyNumberFormat="1" applyFont="1" applyFill="1" applyBorder="1" applyAlignment="1">
      <alignment horizontal="center" vertical="center"/>
    </xf>
    <xf numFmtId="14" fontId="32" fillId="22" borderId="1" xfId="5" applyNumberFormat="1" applyFont="1" applyFill="1" applyBorder="1" applyAlignment="1">
      <alignment horizontal="center" vertical="center" wrapText="1"/>
    </xf>
    <xf numFmtId="14" fontId="32" fillId="23" borderId="1" xfId="5" applyNumberFormat="1" applyFont="1" applyFill="1" applyBorder="1" applyAlignment="1">
      <alignment horizontal="center" vertical="center" wrapText="1"/>
    </xf>
    <xf numFmtId="0" fontId="32" fillId="24" borderId="1" xfId="5" applyFont="1" applyFill="1" applyBorder="1" applyAlignment="1">
      <alignment horizontal="center" vertical="center" wrapText="1"/>
    </xf>
    <xf numFmtId="0" fontId="32" fillId="25" borderId="1" xfId="5" applyFont="1" applyFill="1" applyBorder="1" applyAlignment="1">
      <alignment horizontal="center" vertical="center" wrapText="1"/>
    </xf>
    <xf numFmtId="0" fontId="9" fillId="0" borderId="0" xfId="5"/>
    <xf numFmtId="0" fontId="9" fillId="6" borderId="1" xfId="5" applyFill="1" applyBorder="1" applyAlignment="1" applyProtection="1">
      <alignment vertical="center"/>
      <protection locked="0"/>
    </xf>
    <xf numFmtId="164" fontId="9" fillId="6" borderId="1" xfId="5" applyNumberFormat="1" applyFill="1" applyBorder="1" applyAlignment="1" applyProtection="1">
      <alignment vertical="center"/>
      <protection locked="0"/>
    </xf>
    <xf numFmtId="0" fontId="9" fillId="6" borderId="1" xfId="5" applyFill="1" applyBorder="1"/>
    <xf numFmtId="4" fontId="9" fillId="6" borderId="1" xfId="5" applyNumberFormat="1" applyFill="1" applyBorder="1" applyAlignment="1" applyProtection="1">
      <alignment vertical="center"/>
      <protection locked="0"/>
    </xf>
    <xf numFmtId="0" fontId="9" fillId="16" borderId="1" xfId="5" applyFill="1" applyBorder="1" applyAlignment="1" applyProtection="1">
      <alignment vertical="center"/>
      <protection locked="0"/>
    </xf>
    <xf numFmtId="3" fontId="9" fillId="16" borderId="7" xfId="5" applyNumberFormat="1" applyFill="1" applyBorder="1" applyAlignment="1" applyProtection="1">
      <alignment horizontal="center" vertical="center"/>
      <protection locked="0"/>
    </xf>
    <xf numFmtId="0" fontId="33" fillId="0" borderId="0" xfId="5" applyFont="1"/>
    <xf numFmtId="14" fontId="9" fillId="6" borderId="1" xfId="5" applyNumberFormat="1" applyFill="1" applyBorder="1"/>
    <xf numFmtId="4" fontId="9" fillId="6" borderId="1" xfId="5" applyNumberFormat="1" applyFill="1" applyBorder="1"/>
    <xf numFmtId="3" fontId="9" fillId="6" borderId="1" xfId="5" applyNumberFormat="1" applyFill="1" applyBorder="1" applyAlignment="1" applyProtection="1">
      <alignment vertical="center"/>
      <protection locked="0"/>
    </xf>
    <xf numFmtId="0" fontId="34" fillId="0" borderId="0" xfId="5" applyFont="1"/>
    <xf numFmtId="164" fontId="9" fillId="16" borderId="0" xfId="5" applyNumberFormat="1" applyFill="1" applyBorder="1" applyAlignment="1" applyProtection="1">
      <alignment vertical="center"/>
      <protection locked="0"/>
    </xf>
    <xf numFmtId="14" fontId="9" fillId="0" borderId="0" xfId="5" applyNumberFormat="1"/>
    <xf numFmtId="14" fontId="9" fillId="0" borderId="0" xfId="5" applyNumberFormat="1" applyBorder="1"/>
    <xf numFmtId="0" fontId="35" fillId="0" borderId="0" xfId="5" applyFont="1"/>
    <xf numFmtId="14" fontId="9" fillId="6" borderId="1" xfId="5" applyNumberFormat="1" applyFill="1" applyBorder="1" applyAlignment="1">
      <alignment horizontal="right"/>
    </xf>
    <xf numFmtId="0" fontId="36" fillId="0" borderId="0" xfId="5" applyFont="1"/>
    <xf numFmtId="3" fontId="9" fillId="6" borderId="1" xfId="5" applyNumberFormat="1" applyFill="1" applyBorder="1" applyAlignment="1" applyProtection="1">
      <alignment horizontal="center" vertical="center"/>
      <protection locked="0"/>
    </xf>
    <xf numFmtId="0" fontId="36" fillId="6" borderId="1" xfId="5" applyFont="1" applyFill="1" applyBorder="1" applyAlignment="1">
      <alignment vertical="center" wrapText="1"/>
    </xf>
    <xf numFmtId="0" fontId="9" fillId="0" borderId="0" xfId="5" applyBorder="1"/>
    <xf numFmtId="1" fontId="37" fillId="6" borderId="1" xfId="7" applyNumberFormat="1" applyFont="1" applyFill="1" applyBorder="1"/>
    <xf numFmtId="1" fontId="1" fillId="6" borderId="1" xfId="7" applyNumberFormat="1" applyFill="1" applyBorder="1" applyAlignment="1" applyProtection="1">
      <alignment horizontal="right" vertical="center"/>
      <protection locked="0"/>
    </xf>
    <xf numFmtId="4" fontId="38" fillId="6" borderId="1" xfId="5" applyNumberFormat="1" applyFont="1" applyFill="1" applyBorder="1"/>
    <xf numFmtId="0" fontId="36" fillId="6" borderId="1" xfId="5" applyFont="1" applyFill="1" applyBorder="1"/>
    <xf numFmtId="0" fontId="29" fillId="18" borderId="1" xfId="5" applyFont="1" applyFill="1" applyBorder="1" applyAlignment="1">
      <alignment horizontal="center" vertical="center"/>
    </xf>
    <xf numFmtId="0" fontId="29" fillId="18" borderId="1" xfId="5" applyFont="1" applyFill="1" applyBorder="1" applyAlignment="1">
      <alignment vertical="center"/>
    </xf>
    <xf numFmtId="0" fontId="29" fillId="8" borderId="1" xfId="5" applyFont="1" applyFill="1" applyBorder="1" applyAlignment="1">
      <alignment vertical="center" wrapText="1"/>
    </xf>
    <xf numFmtId="0" fontId="29" fillId="19" borderId="1" xfId="5" applyFont="1" applyFill="1" applyBorder="1" applyAlignment="1">
      <alignment horizontal="center" vertical="center"/>
    </xf>
    <xf numFmtId="0" fontId="29" fillId="8" borderId="1" xfId="5" applyFont="1" applyFill="1" applyBorder="1" applyAlignment="1">
      <alignment vertical="center"/>
    </xf>
    <xf numFmtId="0" fontId="2" fillId="8" borderId="1" xfId="5" applyFont="1" applyFill="1" applyBorder="1" applyAlignment="1">
      <alignment horizontal="center" vertical="center" wrapText="1"/>
    </xf>
    <xf numFmtId="0" fontId="2" fillId="8" borderId="1" xfId="5" applyFont="1" applyFill="1" applyBorder="1" applyAlignment="1">
      <alignment horizontal="center" vertical="center"/>
    </xf>
    <xf numFmtId="169" fontId="2" fillId="8" borderId="1" xfId="5" applyNumberFormat="1" applyFont="1" applyFill="1" applyBorder="1" applyAlignment="1">
      <alignment horizontal="center" vertical="center" wrapText="1"/>
    </xf>
    <xf numFmtId="169" fontId="31" fillId="8" borderId="1" xfId="5" applyNumberFormat="1" applyFont="1" applyFill="1" applyBorder="1" applyAlignment="1">
      <alignment horizontal="center" vertical="center" wrapText="1"/>
    </xf>
    <xf numFmtId="0" fontId="8" fillId="20" borderId="1" xfId="5" applyFont="1" applyFill="1" applyBorder="1" applyAlignment="1">
      <alignment horizontal="center" vertical="center" wrapText="1"/>
    </xf>
    <xf numFmtId="14" fontId="32" fillId="22" borderId="1" xfId="5" applyNumberFormat="1" applyFont="1" applyFill="1" applyBorder="1" applyAlignment="1">
      <alignment horizontal="center" vertical="center"/>
    </xf>
    <xf numFmtId="0" fontId="9" fillId="0" borderId="1" xfId="5" applyBorder="1"/>
    <xf numFmtId="0" fontId="9" fillId="0" borderId="1" xfId="5" applyFill="1" applyBorder="1" applyAlignment="1" applyProtection="1">
      <alignment vertical="center"/>
      <protection locked="0"/>
    </xf>
    <xf numFmtId="0" fontId="9" fillId="0" borderId="1" xfId="5" quotePrefix="1" applyFill="1" applyBorder="1" applyAlignment="1" applyProtection="1">
      <alignment horizontal="center" vertical="center"/>
      <protection locked="0"/>
    </xf>
    <xf numFmtId="165" fontId="9" fillId="0" borderId="1" xfId="5" applyNumberFormat="1" applyBorder="1"/>
    <xf numFmtId="0" fontId="9" fillId="6" borderId="1" xfId="5" applyFill="1" applyBorder="1" applyAlignment="1">
      <alignment horizontal="right"/>
    </xf>
    <xf numFmtId="3" fontId="9" fillId="16" borderId="1" xfId="5" applyNumberFormat="1" applyFill="1" applyBorder="1" applyAlignment="1" applyProtection="1">
      <alignment horizontal="center" vertical="center"/>
      <protection locked="0"/>
    </xf>
    <xf numFmtId="14" fontId="9" fillId="6" borderId="1" xfId="5" applyNumberFormat="1" applyFill="1" applyBorder="1" applyAlignment="1" applyProtection="1">
      <alignment vertical="center"/>
      <protection locked="0"/>
    </xf>
    <xf numFmtId="1" fontId="9" fillId="6" borderId="1" xfId="5" applyNumberFormat="1" applyFill="1" applyBorder="1" applyAlignment="1" applyProtection="1">
      <alignment horizontal="center" vertical="center"/>
      <protection locked="0"/>
    </xf>
    <xf numFmtId="3" fontId="9" fillId="6" borderId="1" xfId="5" applyNumberFormat="1" applyFill="1" applyBorder="1"/>
    <xf numFmtId="14" fontId="9" fillId="0" borderId="1" xfId="5" applyNumberFormat="1" applyBorder="1"/>
    <xf numFmtId="3" fontId="9" fillId="6" borderId="1" xfId="5" applyNumberFormat="1" applyFill="1" applyBorder="1" applyAlignment="1">
      <alignment horizontal="center"/>
    </xf>
    <xf numFmtId="0" fontId="36" fillId="0" borderId="1" xfId="5" applyFont="1" applyBorder="1"/>
    <xf numFmtId="0" fontId="39" fillId="6" borderId="1" xfId="5" applyFont="1" applyFill="1" applyBorder="1" applyAlignment="1">
      <alignment vertical="top" wrapText="1"/>
    </xf>
    <xf numFmtId="0" fontId="9" fillId="6" borderId="1" xfId="5" applyFill="1" applyBorder="1" applyAlignment="1" applyProtection="1">
      <alignment horizontal="right" vertical="center"/>
      <protection locked="0"/>
    </xf>
    <xf numFmtId="0" fontId="33" fillId="0" borderId="1" xfId="5" applyFont="1" applyBorder="1"/>
    <xf numFmtId="3" fontId="9" fillId="6" borderId="1" xfId="5" applyNumberFormat="1" applyFill="1" applyBorder="1" applyAlignment="1">
      <alignment horizontal="right"/>
    </xf>
    <xf numFmtId="0" fontId="18" fillId="0" borderId="1" xfId="5" applyFont="1" applyBorder="1" applyAlignment="1">
      <alignment vertical="center"/>
    </xf>
    <xf numFmtId="0" fontId="40" fillId="0" borderId="1" xfId="5" applyFont="1" applyBorder="1"/>
    <xf numFmtId="0" fontId="38" fillId="6" borderId="1" xfId="5" applyFont="1" applyFill="1" applyBorder="1" applyAlignment="1">
      <alignment wrapText="1"/>
    </xf>
    <xf numFmtId="0" fontId="18" fillId="0" borderId="1" xfId="5" applyFont="1" applyBorder="1"/>
    <xf numFmtId="16" fontId="9" fillId="6" borderId="1" xfId="5" applyNumberFormat="1" applyFill="1" applyBorder="1"/>
    <xf numFmtId="164" fontId="9" fillId="0" borderId="1" xfId="5" applyNumberFormat="1" applyFill="1" applyBorder="1" applyAlignment="1" applyProtection="1">
      <alignment vertical="center"/>
      <protection locked="0"/>
    </xf>
    <xf numFmtId="4" fontId="9" fillId="6" borderId="1" xfId="5" applyNumberFormat="1" applyFill="1" applyBorder="1" applyAlignment="1" applyProtection="1">
      <alignment horizontal="center" vertical="center"/>
      <protection locked="0"/>
    </xf>
    <xf numFmtId="3" fontId="9" fillId="0" borderId="1" xfId="5" applyNumberFormat="1" applyBorder="1"/>
    <xf numFmtId="164" fontId="9" fillId="16" borderId="1" xfId="5" applyNumberFormat="1" applyFill="1" applyBorder="1" applyAlignment="1" applyProtection="1">
      <alignment vertical="center"/>
      <protection locked="0"/>
    </xf>
    <xf numFmtId="3" fontId="9" fillId="0" borderId="1" xfId="5" applyNumberFormat="1" applyBorder="1" applyAlignment="1" applyProtection="1">
      <alignment horizontal="center" vertical="center"/>
      <protection locked="0"/>
    </xf>
    <xf numFmtId="16" fontId="9" fillId="6" borderId="1" xfId="5" applyNumberFormat="1" applyFill="1" applyBorder="1" applyAlignment="1" applyProtection="1">
      <alignment vertical="center"/>
      <protection locked="0"/>
    </xf>
    <xf numFmtId="0" fontId="9" fillId="6" borderId="1" xfId="5" applyFill="1" applyBorder="1" applyAlignment="1">
      <alignment horizontal="left"/>
    </xf>
    <xf numFmtId="166" fontId="0" fillId="6" borderId="1" xfId="3" applyFont="1" applyFill="1" applyBorder="1"/>
    <xf numFmtId="0" fontId="41" fillId="0" borderId="1" xfId="5" applyFont="1" applyBorder="1"/>
    <xf numFmtId="3" fontId="6" fillId="6" borderId="8" xfId="1" applyNumberFormat="1" applyFill="1" applyBorder="1"/>
  </cellXfs>
  <cellStyles count="8">
    <cellStyle name="Hipervínculo" xfId="4" builtinId="8"/>
    <cellStyle name="Hipervínculo 2" xfId="1"/>
    <cellStyle name="Millares 2" xfId="2"/>
    <cellStyle name="Millares 2 2" xfId="3"/>
    <cellStyle name="Moneda 2" xfId="6"/>
    <cellStyle name="Normal" xfId="0" builtinId="0"/>
    <cellStyle name="Normal 2" xfId="5"/>
    <cellStyle name="Normal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0Consolidado%20Contrato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CONTRAC FONAM NACION"/>
      <sheetName val="ORDENES DE COMPRA FONAM NACION"/>
      <sheetName val="CONVENIOS FONAM NACION"/>
      <sheetName val="CLASIFICACIÓN"/>
    </sheetNames>
    <sheetDataSet>
      <sheetData sheetId="0">
        <row r="1">
          <cell r="AC1" t="str">
            <v>CONTRATISTA : NOMBRE COMPLETO</v>
          </cell>
          <cell r="AD1" t="str">
            <v>cruce</v>
          </cell>
          <cell r="AE1" t="str">
            <v>conteo</v>
          </cell>
        </row>
        <row r="2">
          <cell r="AC2" t="str">
            <v>JHON ALEXIS FRANCO PADILLA</v>
          </cell>
          <cell r="AD2" t="e">
            <v>#REF!</v>
          </cell>
          <cell r="AE2">
            <v>2</v>
          </cell>
        </row>
        <row r="3">
          <cell r="AC3" t="str">
            <v>SORAIDA CASTILLO LOZADA</v>
          </cell>
          <cell r="AD3" t="e">
            <v>#REF!</v>
          </cell>
          <cell r="AE3">
            <v>1</v>
          </cell>
        </row>
        <row r="4">
          <cell r="AC4" t="str">
            <v>FREDY BERNEL MEDINA RIOS</v>
          </cell>
          <cell r="AD4" t="e">
            <v>#REF!</v>
          </cell>
          <cell r="AE4">
            <v>1</v>
          </cell>
        </row>
        <row r="5">
          <cell r="AC5" t="str">
            <v>NATALY GUAPACHA QUINTERO</v>
          </cell>
          <cell r="AD5" t="e">
            <v>#REF!</v>
          </cell>
          <cell r="AE5">
            <v>2</v>
          </cell>
        </row>
        <row r="6">
          <cell r="AC6" t="str">
            <v>NICOL VALENTINA DIAZ SANCHEZ</v>
          </cell>
          <cell r="AD6" t="e">
            <v>#REF!</v>
          </cell>
          <cell r="AE6">
            <v>2</v>
          </cell>
        </row>
        <row r="7">
          <cell r="AC7" t="str">
            <v>LUIS RICARDO MORALES CARRANZA</v>
          </cell>
          <cell r="AD7" t="e">
            <v>#REF!</v>
          </cell>
          <cell r="AE7">
            <v>1</v>
          </cell>
        </row>
        <row r="8">
          <cell r="AC8" t="str">
            <v>URIEL RODRIGO QUICENO MOLANO</v>
          </cell>
          <cell r="AD8" t="e">
            <v>#REF!</v>
          </cell>
          <cell r="AE8">
            <v>1</v>
          </cell>
        </row>
        <row r="9">
          <cell r="AC9" t="str">
            <v>SANDRA MILENA LOPEZ GIRALDO</v>
          </cell>
          <cell r="AD9" t="e">
            <v>#REF!</v>
          </cell>
          <cell r="AE9">
            <v>1</v>
          </cell>
        </row>
        <row r="10">
          <cell r="AC10" t="str">
            <v>JOSE ORLANDO MARULANDA ARCILA</v>
          </cell>
          <cell r="AD10" t="e">
            <v>#REF!</v>
          </cell>
          <cell r="AE10">
            <v>1</v>
          </cell>
        </row>
        <row r="11">
          <cell r="AC11" t="str">
            <v>JORGE IVAN HENAO LÓPEZ</v>
          </cell>
          <cell r="AD11" t="e">
            <v>#REF!</v>
          </cell>
          <cell r="AE11">
            <v>1</v>
          </cell>
        </row>
        <row r="12">
          <cell r="AC12" t="str">
            <v>CESAR AUGUSTO HENAO OSORIO</v>
          </cell>
          <cell r="AD12" t="e">
            <v>#REF!</v>
          </cell>
          <cell r="AE12">
            <v>1</v>
          </cell>
        </row>
        <row r="13">
          <cell r="AC13" t="str">
            <v>ALEJANDRO LOPEZ MAYA</v>
          </cell>
          <cell r="AD13" t="e">
            <v>#REF!</v>
          </cell>
          <cell r="AE13">
            <v>1</v>
          </cell>
        </row>
        <row r="14">
          <cell r="AC14" t="str">
            <v>OMAIRA HENAO GIRALDO</v>
          </cell>
          <cell r="AD14" t="e">
            <v>#REF!</v>
          </cell>
          <cell r="AE14">
            <v>1</v>
          </cell>
        </row>
        <row r="15">
          <cell r="AC15" t="str">
            <v>JEFERSON BETANCUR LOAIZA</v>
          </cell>
          <cell r="AD15" t="e">
            <v>#REF!</v>
          </cell>
          <cell r="AE15">
            <v>1</v>
          </cell>
        </row>
        <row r="16">
          <cell r="AC16" t="str">
            <v>RIGOBERTO LANCHEROS MURILLO</v>
          </cell>
          <cell r="AD16" t="e">
            <v>#REF!</v>
          </cell>
          <cell r="AE16">
            <v>1</v>
          </cell>
        </row>
        <row r="17">
          <cell r="AC17" t="str">
            <v>KAREN LISBETH BALLEN REYES</v>
          </cell>
          <cell r="AD17" t="e">
            <v>#REF!</v>
          </cell>
          <cell r="AE17">
            <v>1</v>
          </cell>
        </row>
        <row r="18">
          <cell r="AC18" t="str">
            <v>RICARDO ANDRES GARCIA ARANGO</v>
          </cell>
          <cell r="AD18" t="e">
            <v>#REF!</v>
          </cell>
          <cell r="AE18">
            <v>1</v>
          </cell>
        </row>
        <row r="19">
          <cell r="AC19" t="str">
            <v>JOSE MARCELINO SANABRIA OSPINA</v>
          </cell>
          <cell r="AD19" t="e">
            <v>#REF!</v>
          </cell>
          <cell r="AE19">
            <v>1</v>
          </cell>
        </row>
        <row r="20">
          <cell r="AC20" t="str">
            <v>DUBERNEY GIRALDO GARCÍA</v>
          </cell>
          <cell r="AD20" t="e">
            <v>#REF!</v>
          </cell>
          <cell r="AE20">
            <v>1</v>
          </cell>
        </row>
        <row r="21">
          <cell r="AC21" t="str">
            <v>DANIEL FRANCISCO IZQUIERDO ACOSTA</v>
          </cell>
          <cell r="AD21" t="e">
            <v>#REF!</v>
          </cell>
          <cell r="AE21">
            <v>1</v>
          </cell>
        </row>
        <row r="22">
          <cell r="AC22" t="str">
            <v>JHON ALEXIS FRANCO PADILLA</v>
          </cell>
          <cell r="AD22" t="e">
            <v>#REF!</v>
          </cell>
          <cell r="AE22">
            <v>2</v>
          </cell>
        </row>
        <row r="23">
          <cell r="AC23" t="str">
            <v>DAIRO GIRALDO GALINDEZ</v>
          </cell>
          <cell r="AD23" t="e">
            <v>#REF!</v>
          </cell>
          <cell r="AE23">
            <v>1</v>
          </cell>
        </row>
        <row r="24">
          <cell r="AC24" t="str">
            <v>AMILVIA ACOSTA CASTAÑEDA</v>
          </cell>
          <cell r="AD24" t="e">
            <v>#REF!</v>
          </cell>
          <cell r="AE24">
            <v>1</v>
          </cell>
        </row>
        <row r="25">
          <cell r="AC25" t="str">
            <v>GUSTAVO ALBERTO CARDENAS RODRIGUEZ</v>
          </cell>
          <cell r="AD25" t="e">
            <v>#REF!</v>
          </cell>
          <cell r="AE25">
            <v>1</v>
          </cell>
        </row>
        <row r="26">
          <cell r="AC26" t="str">
            <v>SERVIGAS CINTAS Y LUJOS SAS</v>
          </cell>
          <cell r="AD26" t="e">
            <v>#REF!</v>
          </cell>
          <cell r="AE26">
            <v>1</v>
          </cell>
        </row>
        <row r="27">
          <cell r="AC27" t="str">
            <v>INVERSIONES AEREAS INVERSA SAS</v>
          </cell>
          <cell r="AD27" t="e">
            <v>#REF!</v>
          </cell>
          <cell r="AE27">
            <v>1</v>
          </cell>
        </row>
        <row r="28">
          <cell r="AC28" t="str">
            <v>ECO KONTROL MIP S.A.S</v>
          </cell>
          <cell r="AD28" t="e">
            <v>#REF!</v>
          </cell>
          <cell r="AE28">
            <v>1</v>
          </cell>
        </row>
        <row r="29">
          <cell r="AC29" t="str">
            <v>JOAQUIN GONZALEZ LUCUMI</v>
          </cell>
          <cell r="AD29" t="e">
            <v>#REF!</v>
          </cell>
          <cell r="AE29">
            <v>1</v>
          </cell>
        </row>
        <row r="30">
          <cell r="AC30" t="str">
            <v>CARLOS AUGUSTO GONZALEZ RAMIREZ</v>
          </cell>
          <cell r="AD30" t="e">
            <v>#REF!</v>
          </cell>
          <cell r="AE30">
            <v>1</v>
          </cell>
        </row>
        <row r="31">
          <cell r="AC31" t="str">
            <v>ESTEBAN ARCILA HENAO</v>
          </cell>
          <cell r="AD31" t="e">
            <v>#REF!</v>
          </cell>
          <cell r="AE31">
            <v>2</v>
          </cell>
        </row>
        <row r="32">
          <cell r="AC32" t="str">
            <v>MAIRA ALEXANDRA MUÑOZ CASTILLO</v>
          </cell>
          <cell r="AD32" t="e">
            <v>#REF!</v>
          </cell>
          <cell r="AE32">
            <v>1</v>
          </cell>
        </row>
        <row r="33">
          <cell r="AC33" t="str">
            <v>CRR SOLUCIONES INTEGRALES SAS</v>
          </cell>
          <cell r="AD33" t="e">
            <v>#REF!</v>
          </cell>
          <cell r="AE33">
            <v>1</v>
          </cell>
        </row>
        <row r="34">
          <cell r="AC34" t="str">
            <v>ASTRID PIRAGUA ESCANDON</v>
          </cell>
          <cell r="AD34" t="e">
            <v>#REF!</v>
          </cell>
          <cell r="AE34">
            <v>2</v>
          </cell>
        </row>
        <row r="35">
          <cell r="AC35" t="str">
            <v>MOTOREPUESTOS OSCAR S.A.S</v>
          </cell>
          <cell r="AD35" t="e">
            <v>#REF!</v>
          </cell>
          <cell r="AE35">
            <v>1</v>
          </cell>
        </row>
        <row r="36">
          <cell r="AC36" t="str">
            <v>JIMMY ALEXANDER PIMENTEL SÁNCHEZ</v>
          </cell>
          <cell r="AD36" t="e">
            <v>#REF!</v>
          </cell>
          <cell r="AE36">
            <v>2</v>
          </cell>
        </row>
        <row r="37">
          <cell r="AC37" t="str">
            <v>YURANY BAUTISTA RODRIGUEZ</v>
          </cell>
          <cell r="AD37" t="e">
            <v>#REF!</v>
          </cell>
          <cell r="AE37">
            <v>1</v>
          </cell>
        </row>
        <row r="38">
          <cell r="AC38" t="str">
            <v>C.I. DESARROLLO E INGENIERIA S.A.S.</v>
          </cell>
          <cell r="AD38" t="e">
            <v>#REF!</v>
          </cell>
          <cell r="AE38">
            <v>1</v>
          </cell>
        </row>
        <row r="39">
          <cell r="AC39" t="str">
            <v>JIMMY ALEXANDER PIMENTEL SÁNCHEZ</v>
          </cell>
          <cell r="AD39" t="e">
            <v>#REF!</v>
          </cell>
          <cell r="AE39">
            <v>2</v>
          </cell>
        </row>
        <row r="40">
          <cell r="AC40" t="str">
            <v>RICARD RESPUESTAS INTEGRADAS S.A.S.</v>
          </cell>
          <cell r="AD40" t="e">
            <v>#REF!</v>
          </cell>
          <cell r="AE40">
            <v>1</v>
          </cell>
        </row>
        <row r="41">
          <cell r="AC41" t="str">
            <v>JIMMY ALEXANDER PIMENTAL SANCHEZ</v>
          </cell>
          <cell r="AD41" t="e">
            <v>#REF!</v>
          </cell>
          <cell r="AE41">
            <v>2</v>
          </cell>
        </row>
        <row r="42">
          <cell r="AC42" t="str">
            <v>PUSH UP SAS</v>
          </cell>
          <cell r="AD42" t="e">
            <v>#REF!</v>
          </cell>
          <cell r="AE42">
            <v>1</v>
          </cell>
        </row>
        <row r="43">
          <cell r="AC43" t="str">
            <v>SERVIAUTOS DOSQUEBRADAS SAS</v>
          </cell>
          <cell r="AD43" t="e">
            <v>#REF!</v>
          </cell>
          <cell r="AE43">
            <v>2</v>
          </cell>
        </row>
        <row r="44">
          <cell r="AC44" t="str">
            <v>ESTEBAN ARCILA HENAO</v>
          </cell>
          <cell r="AD44" t="e">
            <v>#REF!</v>
          </cell>
          <cell r="AE44">
            <v>2</v>
          </cell>
        </row>
        <row r="45">
          <cell r="AC45" t="str">
            <v>JOSE HERIBERTO LLANO CASTAÑO</v>
          </cell>
          <cell r="AD45" t="e">
            <v>#REF!</v>
          </cell>
          <cell r="AE45">
            <v>1</v>
          </cell>
        </row>
        <row r="46">
          <cell r="AC46" t="str">
            <v>EGIDIO ZULUAGA MUÑOZ</v>
          </cell>
          <cell r="AD46" t="e">
            <v>#REF!</v>
          </cell>
          <cell r="AE46">
            <v>1</v>
          </cell>
        </row>
        <row r="47">
          <cell r="AC47" t="str">
            <v>LENER ANDRES OSPINA MUÑOZ</v>
          </cell>
          <cell r="AD47" t="e">
            <v>#REF!</v>
          </cell>
          <cell r="AE47">
            <v>1</v>
          </cell>
        </row>
        <row r="48">
          <cell r="AC48" t="str">
            <v>CONSULTING GROUP FIRE &amp; SAFETY COLOMBIA SAS - CFS GROUP COLOMBIA SAS</v>
          </cell>
          <cell r="AD48" t="e">
            <v>#REF!</v>
          </cell>
          <cell r="AE48">
            <v>1</v>
          </cell>
        </row>
        <row r="49">
          <cell r="AC49" t="str">
            <v>COMERCIALIZADORA SOSAMED SAS</v>
          </cell>
          <cell r="AD49" t="e">
            <v>#REF!</v>
          </cell>
          <cell r="AE49">
            <v>1</v>
          </cell>
        </row>
        <row r="50">
          <cell r="AC50" t="str">
            <v>ESINCOL DJ S.A.S</v>
          </cell>
          <cell r="AD50" t="e">
            <v>#REF!</v>
          </cell>
          <cell r="AE50">
            <v>1</v>
          </cell>
        </row>
        <row r="51">
          <cell r="AC51" t="str">
            <v>INGENIERIA E INFRAESTRUCTURA DE COLOMBIA S.A.S</v>
          </cell>
          <cell r="AD51" t="e">
            <v>#REF!</v>
          </cell>
          <cell r="AE51">
            <v>1</v>
          </cell>
        </row>
        <row r="52">
          <cell r="AC52" t="str">
            <v>INGFRACOL SAS</v>
          </cell>
          <cell r="AD52" t="e">
            <v>#REF!</v>
          </cell>
          <cell r="AE52">
            <v>5</v>
          </cell>
        </row>
        <row r="53">
          <cell r="AC53" t="str">
            <v>SODEXO SERVICIOS DE BENEFICIOS E INCENTIVOS COLOMBIA S.A.S.</v>
          </cell>
          <cell r="AD53" t="e">
            <v>#REF!</v>
          </cell>
          <cell r="AE53">
            <v>1</v>
          </cell>
        </row>
        <row r="54">
          <cell r="AC54" t="str">
            <v>DANIEL DAVID CORTES PRIETO</v>
          </cell>
          <cell r="AD54" t="e">
            <v>#REF!</v>
          </cell>
          <cell r="AE54">
            <v>1</v>
          </cell>
        </row>
        <row r="55">
          <cell r="AC55" t="str">
            <v>R&amp;G SOLUTION GROUP SAS</v>
          </cell>
          <cell r="AD55" t="e">
            <v>#REF!</v>
          </cell>
          <cell r="AE55">
            <v>1</v>
          </cell>
        </row>
        <row r="56">
          <cell r="AC56" t="str">
            <v>COMERCIAL RINO S.A.S</v>
          </cell>
          <cell r="AD56" t="e">
            <v>#REF!</v>
          </cell>
          <cell r="AE56">
            <v>1</v>
          </cell>
        </row>
        <row r="57">
          <cell r="AC57" t="str">
            <v>MARIA ARACELI LEIVA PERILLA</v>
          </cell>
          <cell r="AD57" t="e">
            <v>#REF!</v>
          </cell>
          <cell r="AE57">
            <v>1</v>
          </cell>
        </row>
        <row r="58">
          <cell r="AC58" t="str">
            <v>INGFRACOL SAS</v>
          </cell>
          <cell r="AD58" t="e">
            <v>#REF!</v>
          </cell>
          <cell r="AE58">
            <v>5</v>
          </cell>
        </row>
        <row r="59">
          <cell r="AC59" t="str">
            <v>INGENIERIA E INFRAESTRUCTURA DE COLOMBIA SAS</v>
          </cell>
          <cell r="AD59" t="e">
            <v>#REF!</v>
          </cell>
          <cell r="AE59">
            <v>1</v>
          </cell>
        </row>
        <row r="60">
          <cell r="AC60" t="str">
            <v>JORGE LUIS DE LA CRUZ ORTEGA</v>
          </cell>
          <cell r="AD60" t="e">
            <v>#REF!</v>
          </cell>
          <cell r="AE60">
            <v>1</v>
          </cell>
        </row>
        <row r="61">
          <cell r="AC61" t="str">
            <v>KAXA S.A.S</v>
          </cell>
          <cell r="AD61" t="e">
            <v>#REF!</v>
          </cell>
          <cell r="AE61">
            <v>1</v>
          </cell>
        </row>
        <row r="62">
          <cell r="AC62" t="str">
            <v>OCINC</v>
          </cell>
          <cell r="AD62" t="e">
            <v>#REF!</v>
          </cell>
          <cell r="AE62">
            <v>1</v>
          </cell>
        </row>
        <row r="63">
          <cell r="AC63" t="str">
            <v>JOSÉ LUIS BULA MADERA</v>
          </cell>
          <cell r="AD63" t="e">
            <v>#REF!</v>
          </cell>
          <cell r="AE63">
            <v>2</v>
          </cell>
        </row>
        <row r="64">
          <cell r="AC64" t="str">
            <v>FARLEY DE JESUS GUZMAN SANTA</v>
          </cell>
          <cell r="AD64" t="e">
            <v>#REF!</v>
          </cell>
          <cell r="AE64">
            <v>2</v>
          </cell>
        </row>
        <row r="65">
          <cell r="AC65" t="str">
            <v>CAROLINA RIVERA BUILES</v>
          </cell>
          <cell r="AD65" t="e">
            <v>#REF!</v>
          </cell>
          <cell r="AE65">
            <v>2</v>
          </cell>
        </row>
        <row r="66">
          <cell r="AC66" t="str">
            <v>MARÍA CAMILA TAUTIVA CASTAÑO</v>
          </cell>
          <cell r="AD66" t="e">
            <v>#REF!</v>
          </cell>
          <cell r="AE66">
            <v>1</v>
          </cell>
        </row>
        <row r="67">
          <cell r="AC67" t="str">
            <v>JAIR DANIEL AMAYA GÓMEZ</v>
          </cell>
          <cell r="AD67" t="e">
            <v>#REF!</v>
          </cell>
          <cell r="AE67">
            <v>2</v>
          </cell>
        </row>
        <row r="68">
          <cell r="AC68" t="str">
            <v>OWER EDUARDO JURADO ARCINIEGAS</v>
          </cell>
          <cell r="AD68" t="e">
            <v>#REF!</v>
          </cell>
          <cell r="AE68">
            <v>2</v>
          </cell>
        </row>
        <row r="69">
          <cell r="AC69" t="str">
            <v>LILI YASMIN FERNÁNDEZ HORMIGA</v>
          </cell>
          <cell r="AD69" t="e">
            <v>#REF!</v>
          </cell>
          <cell r="AE69">
            <v>1</v>
          </cell>
        </row>
        <row r="70">
          <cell r="AC70" t="str">
            <v>MARÍA TERESA HERNÁNDEZ IBARRA</v>
          </cell>
          <cell r="AD70" t="e">
            <v>#REF!</v>
          </cell>
          <cell r="AE70">
            <v>1</v>
          </cell>
        </row>
        <row r="71">
          <cell r="AC71" t="str">
            <v>ROLANDO MILEN GUERRERO PISTALA</v>
          </cell>
          <cell r="AD71" t="e">
            <v>#REF!</v>
          </cell>
          <cell r="AE71">
            <v>1</v>
          </cell>
        </row>
        <row r="72">
          <cell r="AC72" t="str">
            <v>CAROLINA ARENAS AGUDELO</v>
          </cell>
          <cell r="AD72" t="e">
            <v>#REF!</v>
          </cell>
          <cell r="AE72">
            <v>2</v>
          </cell>
        </row>
        <row r="73">
          <cell r="AC73" t="str">
            <v>RUBEN DARIO JOJOA CERON</v>
          </cell>
          <cell r="AD73" t="e">
            <v>#REF!</v>
          </cell>
          <cell r="AE73">
            <v>1</v>
          </cell>
        </row>
        <row r="74">
          <cell r="AC74" t="str">
            <v>CLEBER ELVER BETANCOURT ORTEGA</v>
          </cell>
          <cell r="AD74" t="e">
            <v>#REF!</v>
          </cell>
          <cell r="AE74">
            <v>1</v>
          </cell>
        </row>
        <row r="75">
          <cell r="AC75" t="str">
            <v>JUDITH ECHEVERRY ORTEGA</v>
          </cell>
          <cell r="AD75" t="e">
            <v>#REF!</v>
          </cell>
          <cell r="AE75">
            <v>2</v>
          </cell>
        </row>
        <row r="76">
          <cell r="AC76" t="str">
            <v>LAURA XIMENA TRIANA QUINTERO</v>
          </cell>
          <cell r="AD76" t="e">
            <v>#REF!</v>
          </cell>
          <cell r="AE76">
            <v>2</v>
          </cell>
        </row>
        <row r="77">
          <cell r="AC77" t="str">
            <v>SILVIA ELENA ESCUDERO MONTOYA</v>
          </cell>
          <cell r="AD77" t="e">
            <v>#REF!</v>
          </cell>
          <cell r="AE77">
            <v>2</v>
          </cell>
        </row>
        <row r="78">
          <cell r="AC78" t="str">
            <v>TATIANA ÁLZATE MUÑOZ</v>
          </cell>
          <cell r="AD78" t="e">
            <v>#REF!</v>
          </cell>
          <cell r="AE78">
            <v>2</v>
          </cell>
        </row>
        <row r="79">
          <cell r="AC79" t="str">
            <v>MARIA CAMILA SOLANO CLAROS</v>
          </cell>
          <cell r="AD79" t="e">
            <v>#REF!</v>
          </cell>
          <cell r="AE79">
            <v>1</v>
          </cell>
        </row>
        <row r="80">
          <cell r="AC80" t="str">
            <v>HEIDY CIFUENTES CARVAJAL</v>
          </cell>
          <cell r="AD80" t="e">
            <v>#REF!</v>
          </cell>
          <cell r="AE80">
            <v>2</v>
          </cell>
        </row>
        <row r="81">
          <cell r="AC81" t="str">
            <v>ANGELICA RAQUEL CUENCA SALAZAR</v>
          </cell>
          <cell r="AD81" t="e">
            <v>#REF!</v>
          </cell>
          <cell r="AE81">
            <v>1</v>
          </cell>
        </row>
        <row r="82">
          <cell r="AC82" t="str">
            <v>MEILY VANESSA MARTINEZ MONTOYA</v>
          </cell>
          <cell r="AD82" t="e">
            <v>#REF!</v>
          </cell>
          <cell r="AE82">
            <v>2</v>
          </cell>
        </row>
        <row r="83">
          <cell r="AC83" t="str">
            <v>FELIPE ALBERTO BEDOYA ZULUAGA</v>
          </cell>
          <cell r="AD83" t="e">
            <v>#REF!</v>
          </cell>
          <cell r="AE83">
            <v>2</v>
          </cell>
        </row>
        <row r="84">
          <cell r="AC84" t="str">
            <v>LEYDER ORLANDO CHÁVEZ MEZA</v>
          </cell>
          <cell r="AD84" t="e">
            <v>#REF!</v>
          </cell>
          <cell r="AE84">
            <v>1</v>
          </cell>
        </row>
        <row r="85">
          <cell r="AC85" t="str">
            <v>OLMER HENRY TUTISTAR</v>
          </cell>
          <cell r="AD85" t="e">
            <v>#REF!</v>
          </cell>
          <cell r="AE85">
            <v>1</v>
          </cell>
        </row>
        <row r="86">
          <cell r="AC86" t="str">
            <v>LUIS CARLOS VILLANUEVA CEBALLOS</v>
          </cell>
          <cell r="AD86" t="e">
            <v>#REF!</v>
          </cell>
          <cell r="AE86">
            <v>1</v>
          </cell>
        </row>
        <row r="87">
          <cell r="AC87" t="str">
            <v>CRISTIAN DAVID LOPEZ GUTIERREZ</v>
          </cell>
          <cell r="AD87" t="e">
            <v>#REF!</v>
          </cell>
          <cell r="AE87">
            <v>2</v>
          </cell>
        </row>
        <row r="88">
          <cell r="AC88" t="str">
            <v>AUGUSTO LEON MORALES MORALES</v>
          </cell>
          <cell r="AD88" t="e">
            <v>#REF!</v>
          </cell>
          <cell r="AE88">
            <v>1</v>
          </cell>
        </row>
        <row r="89">
          <cell r="AC89" t="str">
            <v>JHONATAN HARVART LATORRE RODRIGUEZ</v>
          </cell>
          <cell r="AD89" t="e">
            <v>#REF!</v>
          </cell>
          <cell r="AE89">
            <v>1</v>
          </cell>
        </row>
        <row r="90">
          <cell r="AC90" t="str">
            <v>FREDY AYENDY VEGA CARO</v>
          </cell>
          <cell r="AD90" t="e">
            <v>#REF!</v>
          </cell>
          <cell r="AE90">
            <v>1</v>
          </cell>
        </row>
        <row r="91">
          <cell r="AC91" t="str">
            <v>YEIMY FABIOLA RINCON TORRES</v>
          </cell>
          <cell r="AD91" t="e">
            <v>#REF!</v>
          </cell>
          <cell r="AE91">
            <v>1</v>
          </cell>
        </row>
        <row r="92">
          <cell r="AC92" t="str">
            <v>NAZLY VIVIANA PARRA MANCO</v>
          </cell>
          <cell r="AD92" t="e">
            <v>#REF!</v>
          </cell>
          <cell r="AE92">
            <v>2</v>
          </cell>
        </row>
        <row r="93">
          <cell r="AC93" t="str">
            <v>DIEGO BERNARDO ESCOVAR PARRA</v>
          </cell>
          <cell r="AD93" t="e">
            <v>#REF!</v>
          </cell>
          <cell r="AE93">
            <v>1</v>
          </cell>
        </row>
        <row r="94">
          <cell r="AC94" t="str">
            <v>DANNY FRANCISCO GUTIERREZ RIVILLAS</v>
          </cell>
          <cell r="AD94" t="e">
            <v>#REF!</v>
          </cell>
          <cell r="AE94">
            <v>1</v>
          </cell>
        </row>
        <row r="95">
          <cell r="AC95" t="str">
            <v>LISSETH VIVIANA MUÑOZ MUÑOZ</v>
          </cell>
          <cell r="AD95" t="e">
            <v>#REF!</v>
          </cell>
          <cell r="AE95">
            <v>2</v>
          </cell>
        </row>
        <row r="96">
          <cell r="AC96" t="str">
            <v>ANGELA MARIA MARTINEZ CABRERA</v>
          </cell>
          <cell r="AD96" t="e">
            <v>#REF!</v>
          </cell>
          <cell r="AE96">
            <v>2</v>
          </cell>
        </row>
        <row r="97">
          <cell r="AC97" t="str">
            <v>ROBINSON ARMANDO CRUZ APACHE</v>
          </cell>
          <cell r="AD97" t="e">
            <v>#REF!</v>
          </cell>
          <cell r="AE97">
            <v>1</v>
          </cell>
        </row>
        <row r="98">
          <cell r="AC98" t="str">
            <v>SILVIA ESPERANZA MANJARRES ANGEL</v>
          </cell>
          <cell r="AD98" t="e">
            <v>#REF!</v>
          </cell>
          <cell r="AE98">
            <v>1</v>
          </cell>
        </row>
        <row r="99">
          <cell r="AC99" t="str">
            <v>ARFAIRTH TRUJILLO PERDOMO</v>
          </cell>
          <cell r="AD99" t="e">
            <v>#REF!</v>
          </cell>
          <cell r="AE99">
            <v>1</v>
          </cell>
        </row>
        <row r="100">
          <cell r="AC100" t="str">
            <v>JUAN BERNARDO DE LA CRUZ DUQUE</v>
          </cell>
          <cell r="AD100" t="e">
            <v>#REF!</v>
          </cell>
          <cell r="AE100">
            <v>1</v>
          </cell>
        </row>
        <row r="101">
          <cell r="AC101" t="str">
            <v>JORGE WILNNER MURILLO BEDOYA</v>
          </cell>
          <cell r="AD101" t="e">
            <v>#REF!</v>
          </cell>
          <cell r="AE101">
            <v>2</v>
          </cell>
        </row>
        <row r="102">
          <cell r="AC102" t="str">
            <v>JUAN SEBASTIAN SAENZ MENESES</v>
          </cell>
          <cell r="AD102" t="e">
            <v>#REF!</v>
          </cell>
          <cell r="AE102">
            <v>2</v>
          </cell>
        </row>
        <row r="103">
          <cell r="AC103" t="str">
            <v>MARIA PAULA HUERGO MOTTA</v>
          </cell>
          <cell r="AD103" t="e">
            <v>#REF!</v>
          </cell>
          <cell r="AE103">
            <v>1</v>
          </cell>
        </row>
        <row r="104">
          <cell r="AC104" t="str">
            <v>RONALD LEONARDO ARAGONEZ SUAREZ</v>
          </cell>
          <cell r="AD104" t="e">
            <v>#REF!</v>
          </cell>
          <cell r="AE104">
            <v>1</v>
          </cell>
        </row>
        <row r="105">
          <cell r="AC105" t="str">
            <v>EDNA CATALINA FLOR DIAZ</v>
          </cell>
          <cell r="AD105" t="e">
            <v>#REF!</v>
          </cell>
          <cell r="AE105">
            <v>1</v>
          </cell>
        </row>
        <row r="106">
          <cell r="AC106" t="str">
            <v>GUILLERMO ALFONSO VIVAS MUÑOZ</v>
          </cell>
          <cell r="AD106" t="e">
            <v>#REF!</v>
          </cell>
          <cell r="AE106">
            <v>1</v>
          </cell>
        </row>
        <row r="107">
          <cell r="AC107" t="str">
            <v>LUDY MILENA VIA</v>
          </cell>
          <cell r="AD107" t="e">
            <v>#REF!</v>
          </cell>
          <cell r="AE107">
            <v>2</v>
          </cell>
        </row>
        <row r="108">
          <cell r="AC108" t="str">
            <v>LEIMAR GUTIERREZ VARGAS</v>
          </cell>
          <cell r="AD108" t="e">
            <v>#REF!</v>
          </cell>
          <cell r="AE108">
            <v>1</v>
          </cell>
        </row>
        <row r="109">
          <cell r="AC109" t="str">
            <v>DIANA CAROLINA NIEVES VARGAS</v>
          </cell>
          <cell r="AD109" t="e">
            <v>#REF!</v>
          </cell>
          <cell r="AE109">
            <v>2</v>
          </cell>
        </row>
        <row r="110">
          <cell r="AC110" t="str">
            <v>NESTOR OSVALDO COSSIO MONTOYA</v>
          </cell>
          <cell r="AD110" t="e">
            <v>#REF!</v>
          </cell>
          <cell r="AE110">
            <v>2</v>
          </cell>
        </row>
        <row r="111">
          <cell r="AC111" t="str">
            <v>FREYDER DOMINICO ECHAVARRIA</v>
          </cell>
          <cell r="AD111" t="e">
            <v>#REF!</v>
          </cell>
          <cell r="AE111">
            <v>1</v>
          </cell>
        </row>
        <row r="112">
          <cell r="AC112" t="str">
            <v>DORA AMPARO ATILLO PERDOMO</v>
          </cell>
          <cell r="AD112" t="e">
            <v>#REF!</v>
          </cell>
          <cell r="AE112">
            <v>1</v>
          </cell>
        </row>
        <row r="113">
          <cell r="AC113" t="str">
            <v>YEFERSON JIMENEZ BARRERA</v>
          </cell>
          <cell r="AD113" t="e">
            <v>#REF!</v>
          </cell>
          <cell r="AE113">
            <v>1</v>
          </cell>
        </row>
        <row r="114">
          <cell r="AC114" t="str">
            <v>LUIS ALFONSO POPAYAN ZAMBRANO</v>
          </cell>
          <cell r="AD114" t="e">
            <v>#REF!</v>
          </cell>
          <cell r="AE114">
            <v>1</v>
          </cell>
        </row>
        <row r="115">
          <cell r="AC115" t="str">
            <v>ANGUIE NATALIA PEREZ GONZALEZ</v>
          </cell>
          <cell r="AD115" t="e">
            <v>#REF!</v>
          </cell>
          <cell r="AE115">
            <v>1</v>
          </cell>
        </row>
        <row r="116">
          <cell r="AC116" t="str">
            <v>LUIS CARLOS BAILARIN BAILARIN</v>
          </cell>
          <cell r="AD116" t="e">
            <v>#REF!</v>
          </cell>
          <cell r="AE116">
            <v>1</v>
          </cell>
        </row>
        <row r="117">
          <cell r="AC117" t="str">
            <v>JAIME ARMANDO RAMOS VALENCIA</v>
          </cell>
          <cell r="AD117" t="e">
            <v>#REF!</v>
          </cell>
          <cell r="AE117">
            <v>1</v>
          </cell>
        </row>
        <row r="118">
          <cell r="AC118" t="str">
            <v>MARY RAQUEL NARVÁEZ TABLA</v>
          </cell>
          <cell r="AD118" t="e">
            <v>#REF!</v>
          </cell>
          <cell r="AE118">
            <v>1</v>
          </cell>
        </row>
        <row r="119">
          <cell r="AC119" t="str">
            <v>OSCAR ANDRÉS RODRÍGUEZ CORDOBA</v>
          </cell>
          <cell r="AD119" t="e">
            <v>#REF!</v>
          </cell>
          <cell r="AE119">
            <v>1</v>
          </cell>
        </row>
        <row r="120">
          <cell r="AC120" t="str">
            <v>PAULA MARCELA RAMOS BETANCUR</v>
          </cell>
          <cell r="AD120" t="e">
            <v>#REF!</v>
          </cell>
          <cell r="AE120">
            <v>2</v>
          </cell>
        </row>
        <row r="121">
          <cell r="AC121" t="str">
            <v>JAIRO ALBERTO NAVARRO INSUASTY</v>
          </cell>
          <cell r="AD121" t="e">
            <v>#REF!</v>
          </cell>
          <cell r="AE121">
            <v>1</v>
          </cell>
        </row>
        <row r="122">
          <cell r="AC122" t="str">
            <v>BEATRIZ ELENA GIRALDO MONTOYA</v>
          </cell>
          <cell r="AD122" t="e">
            <v>#REF!</v>
          </cell>
          <cell r="AE122">
            <v>1</v>
          </cell>
        </row>
        <row r="123">
          <cell r="AC123" t="str">
            <v>JUAN DIEGO GUARIN ARISTIZABAL</v>
          </cell>
          <cell r="AD123" t="e">
            <v>#REF!</v>
          </cell>
          <cell r="AE123">
            <v>1</v>
          </cell>
        </row>
        <row r="124">
          <cell r="AC124" t="str">
            <v>FAVER DIOMAR JIMENEZ ANACONA</v>
          </cell>
          <cell r="AD124" t="e">
            <v>#REF!</v>
          </cell>
          <cell r="AE124">
            <v>1</v>
          </cell>
        </row>
        <row r="125">
          <cell r="AC125" t="str">
            <v>DIEGO ANDRES BORRERO SILVA</v>
          </cell>
          <cell r="AD125" t="e">
            <v>#REF!</v>
          </cell>
          <cell r="AE125">
            <v>2</v>
          </cell>
        </row>
        <row r="126">
          <cell r="AC126" t="str">
            <v>STEPHANI RAMOS TORRES</v>
          </cell>
          <cell r="AD126" t="e">
            <v>#REF!</v>
          </cell>
          <cell r="AE126">
            <v>1</v>
          </cell>
        </row>
        <row r="127">
          <cell r="AC127" t="str">
            <v>MILLER ARLEY PEREZ GUISAO</v>
          </cell>
          <cell r="AD127" t="e">
            <v>#REF!</v>
          </cell>
          <cell r="AE127">
            <v>1</v>
          </cell>
        </row>
        <row r="128">
          <cell r="AC128" t="str">
            <v>JOSE JACOBO MONTOYA OSORIO</v>
          </cell>
          <cell r="AD128" t="e">
            <v>#REF!</v>
          </cell>
          <cell r="AE128">
            <v>1</v>
          </cell>
        </row>
        <row r="129">
          <cell r="AC129" t="str">
            <v>JOSE ALIRIO DURANGO VARGAS</v>
          </cell>
          <cell r="AD129" t="e">
            <v>#REF!</v>
          </cell>
          <cell r="AE129">
            <v>1</v>
          </cell>
        </row>
        <row r="130">
          <cell r="AC130" t="str">
            <v>ANGELA JISED ARANGO CRUZ</v>
          </cell>
          <cell r="AD130" t="e">
            <v>#REF!</v>
          </cell>
          <cell r="AE130">
            <v>1</v>
          </cell>
        </row>
        <row r="131">
          <cell r="AC131" t="str">
            <v>ELISABET MONTOYA OSORIO</v>
          </cell>
          <cell r="AD131" t="e">
            <v>#REF!</v>
          </cell>
          <cell r="AE131">
            <v>1</v>
          </cell>
        </row>
        <row r="132">
          <cell r="AC132" t="str">
            <v>EDGAR RODRIGO BUESAQUILLO MUÑOZ</v>
          </cell>
          <cell r="AD132" t="e">
            <v>#REF!</v>
          </cell>
          <cell r="AE132">
            <v>1</v>
          </cell>
        </row>
        <row r="133">
          <cell r="AC133" t="str">
            <v>JOSÉ EDUARDO BOTINA RANGEL</v>
          </cell>
          <cell r="AD133" t="e">
            <v>#REF!</v>
          </cell>
          <cell r="AE133">
            <v>1</v>
          </cell>
        </row>
        <row r="134">
          <cell r="AC134" t="str">
            <v>FREDY ALEXANDER PATIÑO CORTÉS</v>
          </cell>
          <cell r="AD134" t="e">
            <v>#REF!</v>
          </cell>
          <cell r="AE134">
            <v>1</v>
          </cell>
        </row>
        <row r="135">
          <cell r="AC135" t="str">
            <v>WILSON OSWALDO ESTRELLA VILLOTA</v>
          </cell>
          <cell r="AD135" t="e">
            <v>#REF!</v>
          </cell>
          <cell r="AE135">
            <v>1</v>
          </cell>
        </row>
        <row r="136">
          <cell r="AC136" t="str">
            <v>JAVIER ALONSO SERNA URREGO</v>
          </cell>
          <cell r="AD136" t="e">
            <v>#REF!</v>
          </cell>
          <cell r="AE136">
            <v>1</v>
          </cell>
        </row>
        <row r="137">
          <cell r="AC137" t="str">
            <v>JOSE HILARIO CARTAGENA CASTRO</v>
          </cell>
          <cell r="AD137" t="e">
            <v>#REF!</v>
          </cell>
          <cell r="AE137">
            <v>1</v>
          </cell>
        </row>
        <row r="138">
          <cell r="AC138" t="str">
            <v>GUSTAVO ADOLFO PISSO FLOREZ</v>
          </cell>
          <cell r="AD138" t="e">
            <v>#REF!</v>
          </cell>
          <cell r="AE138">
            <v>2</v>
          </cell>
        </row>
        <row r="139">
          <cell r="AC139" t="str">
            <v>PATRICIA PINO LORENZANA</v>
          </cell>
          <cell r="AD139" t="e">
            <v>#REF!</v>
          </cell>
          <cell r="AE139">
            <v>1</v>
          </cell>
        </row>
        <row r="140">
          <cell r="AC140" t="str">
            <v>YANITH SULEIMA RENTERÍA ARAGÓN</v>
          </cell>
          <cell r="AD140" t="e">
            <v>#REF!</v>
          </cell>
          <cell r="AE140">
            <v>1</v>
          </cell>
        </row>
        <row r="141">
          <cell r="AC141" t="str">
            <v>YOMELQUIN ÁLVAREZ MONTOYA</v>
          </cell>
          <cell r="AD141" t="e">
            <v>#REF!</v>
          </cell>
          <cell r="AE141">
            <v>1</v>
          </cell>
        </row>
        <row r="142">
          <cell r="AC142" t="str">
            <v>JESUS DAVID DIAZ IMBACHI</v>
          </cell>
          <cell r="AD142" t="e">
            <v>#REF!</v>
          </cell>
          <cell r="AE142">
            <v>2</v>
          </cell>
        </row>
        <row r="143">
          <cell r="AC143" t="str">
            <v>ELISA MARIA MORENO ORTIZ</v>
          </cell>
          <cell r="AD143" t="e">
            <v>#REF!</v>
          </cell>
          <cell r="AE143">
            <v>2</v>
          </cell>
        </row>
        <row r="144">
          <cell r="AC144" t="str">
            <v>GUSTAVO ADOLFO PAPAMIJA</v>
          </cell>
          <cell r="AD144" t="e">
            <v>#REF!</v>
          </cell>
          <cell r="AE144">
            <v>1</v>
          </cell>
        </row>
        <row r="145">
          <cell r="AC145" t="str">
            <v>YESICA MANUELA DURANGO LONDOÑO</v>
          </cell>
          <cell r="AD145" t="e">
            <v>#REF!</v>
          </cell>
          <cell r="AE145">
            <v>1</v>
          </cell>
        </row>
        <row r="146">
          <cell r="AC146" t="str">
            <v>JUAN CARLOS NARVÁEZ ARMERO</v>
          </cell>
          <cell r="AD146" t="e">
            <v>#REF!</v>
          </cell>
          <cell r="AE146">
            <v>1</v>
          </cell>
        </row>
        <row r="147">
          <cell r="AC147" t="str">
            <v>JAIDER PINO LORENZANA</v>
          </cell>
          <cell r="AD147" t="e">
            <v>#REF!</v>
          </cell>
          <cell r="AE147">
            <v>1</v>
          </cell>
        </row>
        <row r="148">
          <cell r="AC148" t="str">
            <v>LUISA FERNANDA TRUJILLO PENAGOS</v>
          </cell>
          <cell r="AD148" t="e">
            <v>#REF!</v>
          </cell>
          <cell r="AE148">
            <v>2</v>
          </cell>
        </row>
        <row r="149">
          <cell r="AC149" t="str">
            <v>CARLOS ANDRÉS BLANCO GONZÁLEZ</v>
          </cell>
          <cell r="AD149" t="e">
            <v>#REF!</v>
          </cell>
          <cell r="AE149">
            <v>1</v>
          </cell>
        </row>
        <row r="150">
          <cell r="AC150" t="str">
            <v>EDILSON EMIRO GOMEZ GUAMANGA</v>
          </cell>
          <cell r="AD150" t="e">
            <v>#REF!</v>
          </cell>
          <cell r="AE150">
            <v>1</v>
          </cell>
        </row>
        <row r="151">
          <cell r="AC151" t="str">
            <v>JOSELITO CARUPIA BAILARIN</v>
          </cell>
          <cell r="AD151" t="e">
            <v>#REF!</v>
          </cell>
          <cell r="AE151">
            <v>1</v>
          </cell>
        </row>
        <row r="152">
          <cell r="AC152" t="str">
            <v>JAVIER DUVAN URREGO MONTOYA</v>
          </cell>
          <cell r="AD152" t="e">
            <v>#REF!</v>
          </cell>
          <cell r="AE152">
            <v>2</v>
          </cell>
        </row>
        <row r="153">
          <cell r="AC153" t="str">
            <v>JUAN BAUTISTA BOLAÑOS NARVAEZ</v>
          </cell>
          <cell r="AD153" t="e">
            <v>#REF!</v>
          </cell>
          <cell r="AE153">
            <v>1</v>
          </cell>
        </row>
        <row r="154">
          <cell r="AC154" t="str">
            <v>WILSON DE JESUS JIMENEZ</v>
          </cell>
          <cell r="AD154" t="e">
            <v>#REF!</v>
          </cell>
          <cell r="AE154">
            <v>1</v>
          </cell>
        </row>
        <row r="155">
          <cell r="AC155" t="str">
            <v>YENNY CAROLINA CASTAÑEDA CRUZ</v>
          </cell>
          <cell r="AD155" t="e">
            <v>#REF!</v>
          </cell>
          <cell r="AE155">
            <v>1</v>
          </cell>
        </row>
        <row r="156">
          <cell r="AC156" t="str">
            <v>KAREN DAYANA MATABANCHOY CHITAN</v>
          </cell>
          <cell r="AD156" t="e">
            <v>#REF!</v>
          </cell>
          <cell r="AE156">
            <v>1</v>
          </cell>
        </row>
        <row r="157">
          <cell r="AC157" t="str">
            <v>MAGALY LUCIA NARVAEZ BOLAÑOS</v>
          </cell>
          <cell r="AD157" t="e">
            <v>#REF!</v>
          </cell>
          <cell r="AE157">
            <v>1</v>
          </cell>
        </row>
        <row r="158">
          <cell r="AC158" t="str">
            <v>JULIANA MAYA RIVERA</v>
          </cell>
          <cell r="AD158" t="e">
            <v>#REF!</v>
          </cell>
          <cell r="AE158">
            <v>1</v>
          </cell>
        </row>
        <row r="159">
          <cell r="AC159" t="str">
            <v>LUIS GONZALO LASSO LASSO</v>
          </cell>
          <cell r="AD159" t="e">
            <v>#REF!</v>
          </cell>
          <cell r="AE159">
            <v>2</v>
          </cell>
        </row>
        <row r="160">
          <cell r="AC160" t="str">
            <v>ANGELA PATRICIA MARTINEZ ARCOS</v>
          </cell>
          <cell r="AD160" t="e">
            <v>#REF!</v>
          </cell>
          <cell r="AE160">
            <v>2</v>
          </cell>
        </row>
        <row r="161">
          <cell r="AC161" t="str">
            <v>CARLOS JULIO RAMIREZ BERMUDEZ</v>
          </cell>
          <cell r="AD161" t="e">
            <v>#REF!</v>
          </cell>
          <cell r="AE161">
            <v>1</v>
          </cell>
        </row>
        <row r="162">
          <cell r="AC162" t="str">
            <v>MESIAS NICODEMO GUERRERO CERON</v>
          </cell>
          <cell r="AD162" t="e">
            <v>#REF!</v>
          </cell>
          <cell r="AE162">
            <v>1</v>
          </cell>
        </row>
        <row r="163">
          <cell r="AC163" t="str">
            <v>DIANA EUGENIA VILLARREAL ROMERO</v>
          </cell>
          <cell r="AD163" t="e">
            <v>#REF!</v>
          </cell>
          <cell r="AE163">
            <v>1</v>
          </cell>
        </row>
        <row r="164">
          <cell r="AC164" t="str">
            <v>WILFER ALDIVEY MUÑOZ ARCOS</v>
          </cell>
          <cell r="AD164" t="e">
            <v>#REF!</v>
          </cell>
          <cell r="AE164">
            <v>1</v>
          </cell>
        </row>
        <row r="165">
          <cell r="AC165" t="str">
            <v>GLADYS MARINA RIASCOS GUACHETA</v>
          </cell>
          <cell r="AD165" t="e">
            <v>#REF!</v>
          </cell>
          <cell r="AE165">
            <v>2</v>
          </cell>
        </row>
        <row r="166">
          <cell r="AC166" t="str">
            <v>GLORIA CRISTINA PAZ MENESES</v>
          </cell>
          <cell r="AD166" t="e">
            <v>#REF!</v>
          </cell>
          <cell r="AE166">
            <v>1</v>
          </cell>
        </row>
        <row r="167">
          <cell r="AC167" t="str">
            <v>JAUSMAN SHTID TAPASCO MENJURA</v>
          </cell>
          <cell r="AD167" t="e">
            <v>#REF!</v>
          </cell>
          <cell r="AE167">
            <v>1</v>
          </cell>
        </row>
        <row r="168">
          <cell r="AC168" t="str">
            <v>DILMER FELIPE JIMÉNEZ LÓPEZ</v>
          </cell>
          <cell r="AD168" t="e">
            <v>#REF!</v>
          </cell>
          <cell r="AE168">
            <v>1</v>
          </cell>
        </row>
        <row r="169">
          <cell r="AC169" t="str">
            <v>JULIANA USUGA RIVERA</v>
          </cell>
          <cell r="AD169" t="e">
            <v>#REF!</v>
          </cell>
          <cell r="AE169">
            <v>1</v>
          </cell>
        </row>
        <row r="170">
          <cell r="AC170" t="str">
            <v>LEONARDO MARTINEZ ORDOÑEZ</v>
          </cell>
          <cell r="AD170" t="e">
            <v>#REF!</v>
          </cell>
          <cell r="AE170">
            <v>1</v>
          </cell>
        </row>
        <row r="171">
          <cell r="AC171" t="str">
            <v>WILMER ANDRES ORDOÑEZ MARTINEZ</v>
          </cell>
          <cell r="AD171" t="e">
            <v>#REF!</v>
          </cell>
          <cell r="AE171">
            <v>1</v>
          </cell>
        </row>
        <row r="172">
          <cell r="AC172" t="str">
            <v>NAYIBE YISSEL HERNANDEZ VELASQUEZ</v>
          </cell>
          <cell r="AD172" t="e">
            <v>#REF!</v>
          </cell>
          <cell r="AE172">
            <v>1</v>
          </cell>
        </row>
        <row r="173">
          <cell r="AC173" t="str">
            <v>JOSÉ NARCISO GOMÉZ GONZALEZ</v>
          </cell>
          <cell r="AD173" t="e">
            <v>#REF!</v>
          </cell>
          <cell r="AE173">
            <v>1</v>
          </cell>
        </row>
        <row r="174">
          <cell r="AC174" t="str">
            <v>YANGELA YULIET RODRIGUEZ RIVERA</v>
          </cell>
          <cell r="AD174" t="e">
            <v>#REF!</v>
          </cell>
          <cell r="AE174">
            <v>1</v>
          </cell>
        </row>
        <row r="175">
          <cell r="AC175" t="str">
            <v>SANDY MILENA PESTAÑA DÍAZ</v>
          </cell>
          <cell r="AD175" t="e">
            <v>#REF!</v>
          </cell>
          <cell r="AE175">
            <v>1</v>
          </cell>
        </row>
        <row r="176">
          <cell r="AC176" t="str">
            <v>DAYANA ESTAFNIA ERAZO BOLAÑOS</v>
          </cell>
          <cell r="AD176" t="e">
            <v>#REF!</v>
          </cell>
          <cell r="AE176">
            <v>1</v>
          </cell>
        </row>
        <row r="177">
          <cell r="AC177" t="str">
            <v>MARIBEL REALPE URBANO</v>
          </cell>
          <cell r="AD177" t="e">
            <v>#REF!</v>
          </cell>
          <cell r="AE177">
            <v>1</v>
          </cell>
        </row>
        <row r="178">
          <cell r="AC178" t="str">
            <v xml:space="preserve"> NAYIBE PAOLA LOPEZ LOPEZ</v>
          </cell>
          <cell r="AD178" t="e">
            <v>#REF!</v>
          </cell>
          <cell r="AE178">
            <v>1</v>
          </cell>
        </row>
        <row r="179">
          <cell r="AC179" t="str">
            <v>MAIRA ALEJANDRA TIRADO URUETA</v>
          </cell>
          <cell r="AD179" t="e">
            <v>#REF!</v>
          </cell>
          <cell r="AE179">
            <v>1</v>
          </cell>
        </row>
        <row r="180">
          <cell r="AC180" t="str">
            <v>DEIBI JAVIER BENAVIDES LOPEZ</v>
          </cell>
          <cell r="AD180" t="e">
            <v>#REF!</v>
          </cell>
          <cell r="AE180">
            <v>1</v>
          </cell>
        </row>
        <row r="181">
          <cell r="AC181" t="str">
            <v>LEONARDO ALBERTO RAMIREZ RUBIO</v>
          </cell>
          <cell r="AD181" t="e">
            <v>#REF!</v>
          </cell>
          <cell r="AE181">
            <v>1</v>
          </cell>
        </row>
        <row r="182">
          <cell r="AC182" t="str">
            <v>JOHANA ALEXANDRA ECHEVERRY GARZÓN</v>
          </cell>
          <cell r="AD182" t="e">
            <v>#REF!</v>
          </cell>
          <cell r="AE182">
            <v>2</v>
          </cell>
        </row>
        <row r="183">
          <cell r="AC183" t="str">
            <v>CRISTINA ARISTIZABAL CARDONA</v>
          </cell>
          <cell r="AD183" t="e">
            <v>#REF!</v>
          </cell>
          <cell r="AE183">
            <v>3</v>
          </cell>
        </row>
        <row r="184">
          <cell r="AC184" t="str">
            <v>INGRIT CATALINA TAMAYO VARGAS</v>
          </cell>
          <cell r="AD184" t="e">
            <v>#REF!</v>
          </cell>
          <cell r="AE184">
            <v>1</v>
          </cell>
        </row>
        <row r="185">
          <cell r="AC185" t="str">
            <v>BRAYHAN BERMUDEZ PATIÑO</v>
          </cell>
          <cell r="AD185" t="e">
            <v>#REF!</v>
          </cell>
          <cell r="AE185">
            <v>1</v>
          </cell>
        </row>
        <row r="186">
          <cell r="AC186" t="str">
            <v>LAURA MARCELA RENGIFO BENITEZ</v>
          </cell>
          <cell r="AD186" t="e">
            <v>#REF!</v>
          </cell>
          <cell r="AE186">
            <v>2</v>
          </cell>
        </row>
        <row r="187">
          <cell r="AC187" t="str">
            <v>ANDRES FELIPE QUINTERO ARIAS</v>
          </cell>
          <cell r="AD187" t="e">
            <v>#REF!</v>
          </cell>
          <cell r="AE187">
            <v>1</v>
          </cell>
        </row>
        <row r="188">
          <cell r="AC188" t="str">
            <v>MANUEL ANTONIO MOMPOTES QUIRÁ</v>
          </cell>
          <cell r="AD188" t="e">
            <v>#REF!</v>
          </cell>
          <cell r="AE188">
            <v>1</v>
          </cell>
        </row>
        <row r="189">
          <cell r="AC189" t="str">
            <v>GINA MARCELA JIMENEZ VARGAS</v>
          </cell>
          <cell r="AD189" t="e">
            <v>#REF!</v>
          </cell>
          <cell r="AE189">
            <v>2</v>
          </cell>
        </row>
        <row r="190">
          <cell r="AC190" t="str">
            <v>JORGE ELIECER DAVID HIGUITA</v>
          </cell>
          <cell r="AD190" t="e">
            <v>#REF!</v>
          </cell>
          <cell r="AE190">
            <v>2</v>
          </cell>
        </row>
        <row r="191">
          <cell r="AC191" t="str">
            <v>FRANCIS BERNEL GOMEZ ORDOÑEZ</v>
          </cell>
          <cell r="AD191" t="e">
            <v>#REF!</v>
          </cell>
          <cell r="AE191">
            <v>1</v>
          </cell>
        </row>
        <row r="192">
          <cell r="AC192" t="str">
            <v>MIYER IVAN CERON MUÑOZ</v>
          </cell>
          <cell r="AD192" t="e">
            <v>#REF!</v>
          </cell>
          <cell r="AE192">
            <v>2</v>
          </cell>
        </row>
        <row r="193">
          <cell r="AC193" t="str">
            <v>OLGA LUCIA LLANOS MARTINEZ</v>
          </cell>
          <cell r="AD193" t="e">
            <v>#REF!</v>
          </cell>
          <cell r="AE193">
            <v>2</v>
          </cell>
        </row>
        <row r="194">
          <cell r="AC194" t="str">
            <v>JHON EDUAR ROJAS OSORIO</v>
          </cell>
          <cell r="AD194" t="e">
            <v>#REF!</v>
          </cell>
          <cell r="AE194">
            <v>1</v>
          </cell>
        </row>
        <row r="195">
          <cell r="AC195" t="str">
            <v>CRISTIAN HERNAN ARCILA HERRERA</v>
          </cell>
          <cell r="AD195" t="e">
            <v>#REF!</v>
          </cell>
          <cell r="AE195">
            <v>1</v>
          </cell>
        </row>
        <row r="196">
          <cell r="AC196" t="str">
            <v>OSCAR EFREN MENESES CERON</v>
          </cell>
          <cell r="AD196" t="e">
            <v>#REF!</v>
          </cell>
          <cell r="AE196">
            <v>1</v>
          </cell>
        </row>
        <row r="197">
          <cell r="AC197" t="str">
            <v>DORIS DEL CARMEN CHAVES PIZARRO</v>
          </cell>
          <cell r="AD197" t="e">
            <v>#REF!</v>
          </cell>
          <cell r="AE197">
            <v>1</v>
          </cell>
        </row>
        <row r="198">
          <cell r="AC198" t="str">
            <v>EDWAR HENRY GUARIN GALEANO</v>
          </cell>
          <cell r="AD198" t="e">
            <v>#REF!</v>
          </cell>
          <cell r="AE198">
            <v>1</v>
          </cell>
        </row>
        <row r="199">
          <cell r="AC199" t="str">
            <v>ROSAICELA IMBACHI SAMBON</v>
          </cell>
          <cell r="AD199" t="e">
            <v>#REF!</v>
          </cell>
          <cell r="AE199">
            <v>1</v>
          </cell>
        </row>
        <row r="200">
          <cell r="AC200" t="str">
            <v>JUAN ANTONIO BURBANO ANACONA</v>
          </cell>
          <cell r="AD200" t="e">
            <v>#REF!</v>
          </cell>
          <cell r="AE200">
            <v>1</v>
          </cell>
        </row>
        <row r="201">
          <cell r="AC201" t="str">
            <v>SILVANA MARCELA BENAVIDEZ MORILLO</v>
          </cell>
          <cell r="AD201" t="e">
            <v>#REF!</v>
          </cell>
          <cell r="AE201">
            <v>2</v>
          </cell>
        </row>
        <row r="202">
          <cell r="AC202" t="str">
            <v>RUTH ALCIRA PINEDA ZAMBRANO</v>
          </cell>
          <cell r="AD202" t="e">
            <v>#REF!</v>
          </cell>
          <cell r="AE202">
            <v>1</v>
          </cell>
        </row>
        <row r="203">
          <cell r="AC203" t="str">
            <v>ARIANNA BRIGGETTE GUTIÉRREZ PERALTA</v>
          </cell>
          <cell r="AD203" t="e">
            <v>#REF!</v>
          </cell>
          <cell r="AE203">
            <v>1</v>
          </cell>
        </row>
        <row r="204">
          <cell r="AC204" t="str">
            <v>SILVIO CORREA ROJAS</v>
          </cell>
          <cell r="AD204" t="e">
            <v>#REF!</v>
          </cell>
          <cell r="AE204">
            <v>1</v>
          </cell>
        </row>
        <row r="205">
          <cell r="AC205" t="str">
            <v>LUIS CARLOS LOPEZ GRANADA</v>
          </cell>
          <cell r="AD205" t="e">
            <v>#REF!</v>
          </cell>
          <cell r="AE205">
            <v>1</v>
          </cell>
        </row>
        <row r="206">
          <cell r="AC206" t="str">
            <v>LUIS FERNANDO PAYAN PEREA</v>
          </cell>
          <cell r="AD206" t="e">
            <v>#REF!</v>
          </cell>
          <cell r="AE206">
            <v>2</v>
          </cell>
        </row>
        <row r="207">
          <cell r="AC207" t="str">
            <v>KAREN JINETH ALVARADO MARTINEZ</v>
          </cell>
          <cell r="AD207" t="e">
            <v>#REF!</v>
          </cell>
          <cell r="AE207">
            <v>1</v>
          </cell>
        </row>
        <row r="208">
          <cell r="AC208" t="str">
            <v>MONICA HERNANDEZ CARMONA</v>
          </cell>
          <cell r="AD208" t="e">
            <v>#REF!</v>
          </cell>
          <cell r="AE208">
            <v>1</v>
          </cell>
        </row>
        <row r="209">
          <cell r="AC209" t="str">
            <v>JHOY FLEMING CORDOBA CALVO</v>
          </cell>
          <cell r="AD209" t="e">
            <v>#REF!</v>
          </cell>
          <cell r="AE209">
            <v>1</v>
          </cell>
        </row>
        <row r="210">
          <cell r="AC210" t="str">
            <v>JENNIFER BRANCH BERMÚDEZ</v>
          </cell>
          <cell r="AD210" t="e">
            <v>#REF!</v>
          </cell>
          <cell r="AE210">
            <v>2</v>
          </cell>
        </row>
        <row r="211">
          <cell r="AC211" t="str">
            <v>WILORD RINCON ARANGO</v>
          </cell>
          <cell r="AD211" t="e">
            <v>#REF!</v>
          </cell>
          <cell r="AE211">
            <v>1</v>
          </cell>
        </row>
        <row r="212">
          <cell r="AC212" t="str">
            <v>OSCAR EDUARDO JOJOA MONTENEGRO</v>
          </cell>
          <cell r="AD212" t="e">
            <v>#REF!</v>
          </cell>
          <cell r="AE212">
            <v>1</v>
          </cell>
        </row>
        <row r="213">
          <cell r="AC213" t="str">
            <v>RICARDO ARTURO HERRERA FAJARDO</v>
          </cell>
          <cell r="AD213" t="e">
            <v>#REF!</v>
          </cell>
          <cell r="AE213">
            <v>1</v>
          </cell>
        </row>
        <row r="214">
          <cell r="AC214" t="str">
            <v>CALUDIA MARCELA SALAZAR SANDOVAL</v>
          </cell>
          <cell r="AD214" t="e">
            <v>#REF!</v>
          </cell>
          <cell r="AE214">
            <v>2</v>
          </cell>
        </row>
        <row r="215">
          <cell r="AC215" t="str">
            <v>ANGIE DANIELA FERNANDEZ MONTILLA</v>
          </cell>
          <cell r="AD215" t="e">
            <v>#REF!</v>
          </cell>
          <cell r="AE215">
            <v>1</v>
          </cell>
        </row>
        <row r="216">
          <cell r="AC216" t="str">
            <v>JORGE WILNNER MURILLO BEDOYA</v>
          </cell>
          <cell r="AD216" t="e">
            <v>#REF!</v>
          </cell>
          <cell r="AE216">
            <v>2</v>
          </cell>
        </row>
        <row r="217">
          <cell r="AC217" t="str">
            <v>MARÍA ANDREA CANO ARANGO</v>
          </cell>
          <cell r="AD217" t="e">
            <v>#REF!</v>
          </cell>
          <cell r="AE217">
            <v>1</v>
          </cell>
        </row>
        <row r="218">
          <cell r="AC218" t="str">
            <v>JUAN ESTEBAN LONDOÑO</v>
          </cell>
          <cell r="AD218" t="e">
            <v>#REF!</v>
          </cell>
          <cell r="AE218">
            <v>2</v>
          </cell>
        </row>
        <row r="219">
          <cell r="AC219" t="str">
            <v>YULIANA PELAEZ MARIN</v>
          </cell>
          <cell r="AD219" t="e">
            <v>#REF!</v>
          </cell>
          <cell r="AE219">
            <v>1</v>
          </cell>
        </row>
        <row r="220">
          <cell r="AC220" t="str">
            <v>ALEJANDRO CAMARGO GARCÍA</v>
          </cell>
          <cell r="AD220" t="e">
            <v>#REF!</v>
          </cell>
          <cell r="AE220">
            <v>2</v>
          </cell>
        </row>
        <row r="221">
          <cell r="AC221" t="str">
            <v>IVETT CRISTINA JIMÉNEZ DELGADO</v>
          </cell>
          <cell r="AD221" t="e">
            <v>#REF!</v>
          </cell>
          <cell r="AE221">
            <v>1</v>
          </cell>
        </row>
        <row r="222">
          <cell r="AC222" t="str">
            <v>DANIEL HERRERA JARAMILLO</v>
          </cell>
          <cell r="AD222" t="e">
            <v>#REF!</v>
          </cell>
          <cell r="AE222">
            <v>2</v>
          </cell>
        </row>
        <row r="223">
          <cell r="AC223" t="str">
            <v>MARIA CAMILA TÁUTIVA CASTAÑO</v>
          </cell>
          <cell r="AD223" t="e">
            <v>#REF!</v>
          </cell>
          <cell r="AE223">
            <v>1</v>
          </cell>
        </row>
        <row r="224">
          <cell r="AC224" t="str">
            <v>CAROLINA RIVERA BUILES</v>
          </cell>
          <cell r="AD224" t="e">
            <v>#REF!</v>
          </cell>
          <cell r="AE224">
            <v>2</v>
          </cell>
        </row>
        <row r="225">
          <cell r="AC225" t="str">
            <v>FARLEY DE JESUS GUZMAN SANTA</v>
          </cell>
          <cell r="AD225" t="e">
            <v>#REF!</v>
          </cell>
          <cell r="AE225">
            <v>2</v>
          </cell>
        </row>
        <row r="226">
          <cell r="AC226" t="str">
            <v>JOSÉ LUIS BULA MADERA</v>
          </cell>
          <cell r="AD226" t="e">
            <v>#REF!</v>
          </cell>
          <cell r="AE226">
            <v>2</v>
          </cell>
        </row>
        <row r="227">
          <cell r="AC227" t="str">
            <v>ZULLY DAYANA ESTRADA VILLAFAÑE</v>
          </cell>
          <cell r="AD227" t="e">
            <v>#REF!</v>
          </cell>
          <cell r="AE227">
            <v>1</v>
          </cell>
        </row>
        <row r="228">
          <cell r="AC228" t="str">
            <v>NÉSTOR RAÚL SÁNCHEZ RAMÍREZ</v>
          </cell>
          <cell r="AD228" t="e">
            <v>#REF!</v>
          </cell>
          <cell r="AE228">
            <v>1</v>
          </cell>
        </row>
        <row r="229">
          <cell r="AC229" t="str">
            <v>JAIR DANIEL AMAYA GÓMEZ</v>
          </cell>
          <cell r="AD229" t="e">
            <v>#REF!</v>
          </cell>
          <cell r="AE229">
            <v>2</v>
          </cell>
        </row>
        <row r="230">
          <cell r="AC230" t="str">
            <v>TATIANA ÁLZATE MUÑOZ</v>
          </cell>
          <cell r="AD230" t="e">
            <v>#REF!</v>
          </cell>
          <cell r="AE230">
            <v>2</v>
          </cell>
        </row>
        <row r="231">
          <cell r="AC231" t="str">
            <v>MEILY VANESSA MARTINEZ MONTOYA</v>
          </cell>
          <cell r="AD231" t="e">
            <v>#REF!</v>
          </cell>
          <cell r="AE231">
            <v>2</v>
          </cell>
        </row>
        <row r="232">
          <cell r="AC232" t="str">
            <v>FELIPE ALBERTO BEDOYA ZULUAGA</v>
          </cell>
          <cell r="AD232" t="e">
            <v>#REF!</v>
          </cell>
          <cell r="AE232">
            <v>2</v>
          </cell>
        </row>
        <row r="233">
          <cell r="AC233" t="str">
            <v>HEIDY CIFUENTES CARVAJAL</v>
          </cell>
          <cell r="AD233" t="e">
            <v>#REF!</v>
          </cell>
          <cell r="AE233">
            <v>2</v>
          </cell>
        </row>
        <row r="234">
          <cell r="AC234" t="str">
            <v>JUDITH ECHEVERRY ORTEGA</v>
          </cell>
          <cell r="AD234" t="e">
            <v>#REF!</v>
          </cell>
          <cell r="AE234">
            <v>2</v>
          </cell>
        </row>
        <row r="235">
          <cell r="AC235" t="str">
            <v>SILVIA ELENA ESCUDERO MONTOYA</v>
          </cell>
          <cell r="AD235" t="e">
            <v>#REF!</v>
          </cell>
          <cell r="AE235">
            <v>2</v>
          </cell>
        </row>
        <row r="236">
          <cell r="AC236" t="str">
            <v>MARÍA CAMILA SOLANO CLAROS</v>
          </cell>
          <cell r="AD236" t="e">
            <v>#REF!</v>
          </cell>
          <cell r="AE236">
            <v>1</v>
          </cell>
        </row>
        <row r="237">
          <cell r="AC237" t="str">
            <v>CAROLINA ARENAS AGUDELO</v>
          </cell>
          <cell r="AD237" t="e">
            <v>#REF!</v>
          </cell>
          <cell r="AE237">
            <v>2</v>
          </cell>
        </row>
        <row r="238">
          <cell r="AC238" t="str">
            <v>OWER EDUARDO JURADO ARCINIEGAS</v>
          </cell>
          <cell r="AD238" t="e">
            <v>#REF!</v>
          </cell>
          <cell r="AE238">
            <v>2</v>
          </cell>
        </row>
        <row r="239">
          <cell r="AC239" t="str">
            <v>LIZETH TATIANA CARDONA GIRALDO</v>
          </cell>
          <cell r="AD239" t="e">
            <v>#REF!</v>
          </cell>
          <cell r="AE239">
            <v>1</v>
          </cell>
        </row>
        <row r="240">
          <cell r="AC240" t="str">
            <v>MARIA TERESA HERNANDEZ IBARRA</v>
          </cell>
          <cell r="AD240" t="e">
            <v>#REF!</v>
          </cell>
          <cell r="AE240">
            <v>1</v>
          </cell>
        </row>
        <row r="241">
          <cell r="AC241" t="str">
            <v>ANGÉLICA RAQUEL CUENCA SALAZAR</v>
          </cell>
          <cell r="AD241" t="e">
            <v>#REF!</v>
          </cell>
          <cell r="AE241">
            <v>1</v>
          </cell>
        </row>
        <row r="242">
          <cell r="AC242" t="str">
            <v>NAZLY VIVIANA PARRA MANCO</v>
          </cell>
          <cell r="AD242" t="e">
            <v>#REF!</v>
          </cell>
          <cell r="AE242">
            <v>2</v>
          </cell>
        </row>
        <row r="243">
          <cell r="AC243" t="str">
            <v>LAURA XIMENA TRIANA QUINTERO</v>
          </cell>
          <cell r="AD243" t="e">
            <v>#REF!</v>
          </cell>
          <cell r="AE243">
            <v>2</v>
          </cell>
        </row>
        <row r="244">
          <cell r="AC244" t="str">
            <v>LISSETH VIVIANA MUÑOZ MUÑOZ</v>
          </cell>
          <cell r="AD244" t="e">
            <v>#REF!</v>
          </cell>
          <cell r="AE244">
            <v>2</v>
          </cell>
        </row>
        <row r="245">
          <cell r="AC245" t="str">
            <v>HELMUTH ERNESTO RIVEROS GIRALDO</v>
          </cell>
          <cell r="AD245" t="e">
            <v>#REF!</v>
          </cell>
          <cell r="AE245">
            <v>1</v>
          </cell>
        </row>
        <row r="246">
          <cell r="AC246" t="str">
            <v>ANGELA MARIA MARTINEZ CABRERA</v>
          </cell>
          <cell r="AD246" t="e">
            <v>#REF!</v>
          </cell>
          <cell r="AE246">
            <v>2</v>
          </cell>
        </row>
        <row r="247">
          <cell r="AC247" t="str">
            <v>DIANA CAROLINA NIEVES VARGAS</v>
          </cell>
          <cell r="AD247" t="e">
            <v>#REF!</v>
          </cell>
          <cell r="AE247">
            <v>2</v>
          </cell>
        </row>
        <row r="248">
          <cell r="AC248" t="str">
            <v>PAULA MARCELA RAMOS BETANCUR</v>
          </cell>
          <cell r="AD248" t="e">
            <v>#REF!</v>
          </cell>
          <cell r="AE248">
            <v>2</v>
          </cell>
        </row>
        <row r="249">
          <cell r="AC249" t="str">
            <v>FREDY ALEXANDER PATIÑO CORTES</v>
          </cell>
          <cell r="AD249" t="e">
            <v>#REF!</v>
          </cell>
          <cell r="AE249">
            <v>1</v>
          </cell>
        </row>
        <row r="250">
          <cell r="AC250" t="str">
            <v>JESUS DAVID DIAZ IMBACHI</v>
          </cell>
          <cell r="AD250" t="e">
            <v>#REF!</v>
          </cell>
          <cell r="AE250">
            <v>2</v>
          </cell>
        </row>
        <row r="251">
          <cell r="AC251" t="str">
            <v>EVER ERNEY DUARTE MONCAYO</v>
          </cell>
          <cell r="AD251" t="e">
            <v>#REF!</v>
          </cell>
          <cell r="AE251">
            <v>1</v>
          </cell>
        </row>
        <row r="252">
          <cell r="AC252" t="str">
            <v>GUSTAVO ADOLFO PISSO FLOREZ</v>
          </cell>
          <cell r="AD252" t="e">
            <v>#REF!</v>
          </cell>
          <cell r="AE252">
            <v>2</v>
          </cell>
        </row>
        <row r="253">
          <cell r="AC253" t="str">
            <v>ALEJANDRA MARISOL MUESES CHACUA</v>
          </cell>
          <cell r="AD253" t="e">
            <v>#REF!</v>
          </cell>
          <cell r="AE253">
            <v>1</v>
          </cell>
        </row>
        <row r="254">
          <cell r="AC254" t="str">
            <v>LUISA FERNANDA TRUJILLO PENAGOS</v>
          </cell>
          <cell r="AD254" t="e">
            <v>#REF!</v>
          </cell>
          <cell r="AE254">
            <v>2</v>
          </cell>
        </row>
        <row r="255">
          <cell r="AC255" t="str">
            <v>ELISA MARIA MORENO ORTIZ</v>
          </cell>
          <cell r="AD255" t="e">
            <v>#REF!</v>
          </cell>
          <cell r="AE255">
            <v>2</v>
          </cell>
        </row>
        <row r="256">
          <cell r="AC256" t="str">
            <v>DIEGO ANDRES BORRERO SILVA</v>
          </cell>
          <cell r="AD256" t="e">
            <v>#REF!</v>
          </cell>
          <cell r="AE256">
            <v>2</v>
          </cell>
        </row>
        <row r="257">
          <cell r="AC257" t="str">
            <v>JAVIER DUVAN URREGO MONTOYA</v>
          </cell>
          <cell r="AD257" t="e">
            <v>#REF!</v>
          </cell>
          <cell r="AE257">
            <v>2</v>
          </cell>
        </row>
        <row r="258">
          <cell r="AC258" t="str">
            <v>DIANA CRYSTAL GONZALEZ VINASCO</v>
          </cell>
          <cell r="AD258" t="e">
            <v>#REF!</v>
          </cell>
          <cell r="AE258">
            <v>1</v>
          </cell>
        </row>
        <row r="259">
          <cell r="AC259" t="str">
            <v>ROBINSON LEVID ZULUAGA MEDELLIN</v>
          </cell>
          <cell r="AD259" t="e">
            <v>#REF!</v>
          </cell>
          <cell r="AE259">
            <v>1</v>
          </cell>
        </row>
        <row r="260">
          <cell r="AC260" t="str">
            <v xml:space="preserve">MARIANA AGUDELO CASTIBLANCO </v>
          </cell>
          <cell r="AD260" t="e">
            <v>#REF!</v>
          </cell>
          <cell r="AE260">
            <v>1</v>
          </cell>
        </row>
        <row r="261">
          <cell r="AC261" t="str">
            <v>ANGELA PATRICIA MARTINEZ ARCOS</v>
          </cell>
          <cell r="AD261" t="e">
            <v>#REF!</v>
          </cell>
          <cell r="AE261">
            <v>2</v>
          </cell>
        </row>
        <row r="262">
          <cell r="AC262" t="str">
            <v>FABIAN MAURICIO SOLORZA GALEANO</v>
          </cell>
          <cell r="AD262" t="e">
            <v>#REF!</v>
          </cell>
          <cell r="AE262">
            <v>1</v>
          </cell>
        </row>
        <row r="263">
          <cell r="AC263" t="str">
            <v>NAYIBE YISSEL HERNÁNDEZ VELÁSQUEZ</v>
          </cell>
          <cell r="AD263" t="e">
            <v>#REF!</v>
          </cell>
          <cell r="AE263">
            <v>1</v>
          </cell>
        </row>
        <row r="264">
          <cell r="AC264" t="str">
            <v>DIANA MARCELA MELO ARIAS</v>
          </cell>
          <cell r="AD264" t="e">
            <v>#REF!</v>
          </cell>
          <cell r="AE264">
            <v>1</v>
          </cell>
        </row>
        <row r="265">
          <cell r="AC265" t="str">
            <v>JOHANA ALEXANDRA ECHEVERRY GARZÓN</v>
          </cell>
          <cell r="AD265" t="e">
            <v>#REF!</v>
          </cell>
          <cell r="AE265">
            <v>2</v>
          </cell>
        </row>
        <row r="266">
          <cell r="AC266" t="str">
            <v>JORGE ELIECER DAVID HIGUITA</v>
          </cell>
          <cell r="AD266" t="e">
            <v>#REF!</v>
          </cell>
          <cell r="AE266">
            <v>2</v>
          </cell>
        </row>
        <row r="267">
          <cell r="AC267" t="str">
            <v>GINA MARCELA JIMENEZ VARGAS</v>
          </cell>
          <cell r="AD267" t="e">
            <v>#REF!</v>
          </cell>
          <cell r="AE267">
            <v>2</v>
          </cell>
        </row>
        <row r="268">
          <cell r="AC268" t="str">
            <v>ANDRÉS FELIPE QUINTERO ARIAS</v>
          </cell>
          <cell r="AD268" t="e">
            <v>#REF!</v>
          </cell>
          <cell r="AE268">
            <v>1</v>
          </cell>
        </row>
        <row r="269">
          <cell r="AC269" t="str">
            <v>JOHN EDUARD RUA BEDOYA</v>
          </cell>
          <cell r="AD269" t="e">
            <v>#REF!</v>
          </cell>
          <cell r="AE269">
            <v>1</v>
          </cell>
        </row>
        <row r="270">
          <cell r="AC270" t="str">
            <v>CRISTINA ARISTIZABAL CARDONA</v>
          </cell>
          <cell r="AD270" t="e">
            <v>#REF!</v>
          </cell>
          <cell r="AE270">
            <v>3</v>
          </cell>
        </row>
        <row r="271">
          <cell r="AC271" t="str">
            <v>SILVANA MARCELA BENAVIDEZ MORILLO</v>
          </cell>
          <cell r="AD271" t="e">
            <v>#REF!</v>
          </cell>
          <cell r="AE271">
            <v>2</v>
          </cell>
        </row>
        <row r="272">
          <cell r="AC272" t="str">
            <v>LAURA MARCELA RENGIFO BENITEZ</v>
          </cell>
          <cell r="AD272" t="e">
            <v>#REF!</v>
          </cell>
          <cell r="AE272">
            <v>2</v>
          </cell>
        </row>
        <row r="273">
          <cell r="AC273" t="str">
            <v>DIANA RUTH ALCIRA PINEDA ZAMBRANO</v>
          </cell>
          <cell r="AD273" t="e">
            <v>#REF!</v>
          </cell>
          <cell r="AE273">
            <v>1</v>
          </cell>
        </row>
        <row r="274">
          <cell r="AC274" t="str">
            <v>GLADYS MARINA RIASCOS GUACHETA</v>
          </cell>
          <cell r="AD274" t="e">
            <v>#REF!</v>
          </cell>
          <cell r="AE274">
            <v>2</v>
          </cell>
        </row>
        <row r="275">
          <cell r="AC275" t="str">
            <v>MIYER IVAN CERON MUÑOZ</v>
          </cell>
          <cell r="AD275" t="e">
            <v>#REF!</v>
          </cell>
          <cell r="AE275">
            <v>2</v>
          </cell>
        </row>
        <row r="276">
          <cell r="AC276" t="str">
            <v>OLGA LUCIA LLANOS MARTINEZ</v>
          </cell>
          <cell r="AD276" t="e">
            <v>#REF!</v>
          </cell>
          <cell r="AE276">
            <v>2</v>
          </cell>
        </row>
        <row r="277">
          <cell r="AC277" t="str">
            <v>LUIS FERNANDO PAYAN PEREA</v>
          </cell>
          <cell r="AD277" t="e">
            <v>#REF!</v>
          </cell>
          <cell r="AE277">
            <v>2</v>
          </cell>
        </row>
        <row r="278">
          <cell r="AC278" t="str">
            <v>TORMET AMBIENTE Y DESARROLLO S.A.S.</v>
          </cell>
          <cell r="AD278" t="e">
            <v>#REF!</v>
          </cell>
          <cell r="AE278">
            <v>1</v>
          </cell>
        </row>
        <row r="279">
          <cell r="AC279" t="str">
            <v>DIANA EUGENIA VILLAREAL ROMERO</v>
          </cell>
          <cell r="AD279" t="e">
            <v>#REF!</v>
          </cell>
          <cell r="AE279">
            <v>1</v>
          </cell>
        </row>
        <row r="280">
          <cell r="AC280" t="str">
            <v>LUIS GONZALO LASSO LASSO</v>
          </cell>
          <cell r="AD280" t="e">
            <v>#REF!</v>
          </cell>
          <cell r="AE280">
            <v>2</v>
          </cell>
        </row>
        <row r="281">
          <cell r="AC281" t="str">
            <v>JOHNATAN SUAREZ RODRIGUEZ</v>
          </cell>
          <cell r="AD281" t="e">
            <v>#REF!</v>
          </cell>
          <cell r="AE281">
            <v>1</v>
          </cell>
        </row>
        <row r="282">
          <cell r="AC282" t="str">
            <v>JENNIFER BRANCH BERMÚDEZ</v>
          </cell>
          <cell r="AD282" t="e">
            <v>#REF!</v>
          </cell>
          <cell r="AE282">
            <v>2</v>
          </cell>
        </row>
        <row r="283">
          <cell r="AC283" t="str">
            <v>VALENTINA GIRALDO RUBIO</v>
          </cell>
          <cell r="AD283" t="e">
            <v>#REF!</v>
          </cell>
          <cell r="AE283">
            <v>1</v>
          </cell>
        </row>
        <row r="284">
          <cell r="AC284" t="str">
            <v>JORGE URIEL CASTRO ZAMUDIO</v>
          </cell>
          <cell r="AD284" t="e">
            <v>#REF!</v>
          </cell>
          <cell r="AE284">
            <v>1</v>
          </cell>
        </row>
        <row r="285">
          <cell r="AC285" t="str">
            <v>NICOL VALENTINA DIAZ SANCHEZ</v>
          </cell>
          <cell r="AD285" t="e">
            <v>#REF!</v>
          </cell>
          <cell r="AE285">
            <v>2</v>
          </cell>
        </row>
        <row r="286">
          <cell r="AC286" t="str">
            <v>ANA EIDY MARTINEZ ROJAS</v>
          </cell>
          <cell r="AD286" t="e">
            <v>#REF!</v>
          </cell>
          <cell r="AE286">
            <v>1</v>
          </cell>
        </row>
        <row r="287">
          <cell r="AC287" t="str">
            <v>CALUDIA MARCELA SALAZAR SANDOVAL</v>
          </cell>
          <cell r="AD287" t="e">
            <v>#REF!</v>
          </cell>
          <cell r="AE287">
            <v>2</v>
          </cell>
        </row>
        <row r="288">
          <cell r="AC288" t="str">
            <v>MONICA ALVAREZ MORENO</v>
          </cell>
          <cell r="AD288" t="e">
            <v>#REF!</v>
          </cell>
          <cell r="AE288">
            <v>1</v>
          </cell>
        </row>
        <row r="289">
          <cell r="AC289" t="str">
            <v>JHOY FLEMING CÓRDOBA CALVO,</v>
          </cell>
          <cell r="AD289" t="e">
            <v>#REF!</v>
          </cell>
          <cell r="AE289">
            <v>1</v>
          </cell>
        </row>
        <row r="290">
          <cell r="AC290" t="str">
            <v>MARIA ANDREA CANO ARANGO</v>
          </cell>
          <cell r="AD290" t="e">
            <v>#REF!</v>
          </cell>
          <cell r="AE290">
            <v>1</v>
          </cell>
        </row>
        <row r="291">
          <cell r="AC291" t="str">
            <v>JUAN ESTEBAN LONDOÑO</v>
          </cell>
          <cell r="AD291" t="e">
            <v>#REF!</v>
          </cell>
          <cell r="AE291">
            <v>2</v>
          </cell>
        </row>
        <row r="292">
          <cell r="AC292" t="str">
            <v>INAEL FELIPE CASTAÑEDA OSORIO</v>
          </cell>
          <cell r="AD292" t="e">
            <v>#REF!</v>
          </cell>
          <cell r="AE292">
            <v>1</v>
          </cell>
        </row>
        <row r="293">
          <cell r="AC293" t="str">
            <v>GLORIA MARCELA OSPINA SALAMANCA</v>
          </cell>
          <cell r="AD293" t="e">
            <v>#REF!</v>
          </cell>
          <cell r="AE293">
            <v>1</v>
          </cell>
        </row>
        <row r="294">
          <cell r="AC294" t="str">
            <v>DANIEL HERRERA JARAMILLO</v>
          </cell>
          <cell r="AD294" t="e">
            <v>#REF!</v>
          </cell>
          <cell r="AE294">
            <v>2</v>
          </cell>
        </row>
        <row r="295">
          <cell r="AC295" t="str">
            <v>ALEJANDRO CAMARGO GARCÍA</v>
          </cell>
          <cell r="AD295" t="e">
            <v>#REF!</v>
          </cell>
          <cell r="AE295">
            <v>2</v>
          </cell>
        </row>
        <row r="296">
          <cell r="AC296" t="str">
            <v>IVETT CRISTINA JIMENEZ DELGADO</v>
          </cell>
          <cell r="AD296" t="e">
            <v>#REF!</v>
          </cell>
          <cell r="AE296">
            <v>1</v>
          </cell>
        </row>
        <row r="297">
          <cell r="AC297" t="str">
            <v>CARLOS URIEL LOPEZ BENJUMEA</v>
          </cell>
          <cell r="AD297" t="e">
            <v>#REF!</v>
          </cell>
          <cell r="AE297">
            <v>1</v>
          </cell>
        </row>
        <row r="298">
          <cell r="AC298" t="str">
            <v>MARIA TERESA NARVAEZ ERASO</v>
          </cell>
          <cell r="AD298" t="e">
            <v>#REF!</v>
          </cell>
          <cell r="AE298">
            <v>1</v>
          </cell>
        </row>
        <row r="299">
          <cell r="AC299" t="str">
            <v>ALEJANDRO VIVAS RUIZ</v>
          </cell>
          <cell r="AD299" t="e">
            <v>#REF!</v>
          </cell>
          <cell r="AE299">
            <v>1</v>
          </cell>
        </row>
        <row r="300">
          <cell r="AC300" t="str">
            <v>ELIANA JIMENA GARCÍA MARÍN</v>
          </cell>
          <cell r="AD300" t="e">
            <v>#REF!</v>
          </cell>
          <cell r="AE300">
            <v>1</v>
          </cell>
        </row>
        <row r="301">
          <cell r="AC301" t="str">
            <v>NICOLÁS BOTERO HENAO</v>
          </cell>
          <cell r="AD301" t="e">
            <v>#REF!</v>
          </cell>
          <cell r="AE301">
            <v>1</v>
          </cell>
        </row>
        <row r="302">
          <cell r="AC302" t="str">
            <v>WILFORD RINCON ARANGO</v>
          </cell>
          <cell r="AD302" t="e">
            <v>#REF!</v>
          </cell>
          <cell r="AE302">
            <v>1</v>
          </cell>
        </row>
        <row r="303">
          <cell r="AC303" t="str">
            <v>ANDREA VIUCHE SALGUERO</v>
          </cell>
          <cell r="AD303" t="e">
            <v>#REF!</v>
          </cell>
          <cell r="AE303">
            <v>1</v>
          </cell>
        </row>
        <row r="304">
          <cell r="AC304" t="str">
            <v>VIVIANA ZULUAGA HIGUITA</v>
          </cell>
          <cell r="AD304" t="e">
            <v>#REF!</v>
          </cell>
          <cell r="AE304">
            <v>1</v>
          </cell>
        </row>
        <row r="305">
          <cell r="AC305" t="str">
            <v>RONALD LEANDRO ARAGONEZ SUAREZ</v>
          </cell>
          <cell r="AD305" t="e">
            <v>#REF!</v>
          </cell>
          <cell r="AE305">
            <v>1</v>
          </cell>
        </row>
        <row r="306">
          <cell r="AC306" t="str">
            <v>JUAN SEBASTIAN SAENZ MENESES</v>
          </cell>
          <cell r="AD306" t="e">
            <v>#REF!</v>
          </cell>
          <cell r="AE306">
            <v>2</v>
          </cell>
        </row>
        <row r="307">
          <cell r="AC307" t="str">
            <v>YEIMY SUGUEY PAYA PEÑA</v>
          </cell>
          <cell r="AD307" t="e">
            <v>#REF!</v>
          </cell>
          <cell r="AE307">
            <v>1</v>
          </cell>
        </row>
        <row r="308">
          <cell r="AC308" t="str">
            <v>KARLA MARIA MEDINA HERNANDEZ</v>
          </cell>
          <cell r="AD308" t="e">
            <v>#REF!</v>
          </cell>
          <cell r="AE308">
            <v>1</v>
          </cell>
        </row>
        <row r="309">
          <cell r="AC309" t="str">
            <v>LUDY MILENA VIA</v>
          </cell>
          <cell r="AD309" t="e">
            <v>#REF!</v>
          </cell>
          <cell r="AE309">
            <v>2</v>
          </cell>
        </row>
        <row r="310">
          <cell r="AC310" t="str">
            <v>PATRICIA DANYELI CIFUENTES CALVACHE</v>
          </cell>
          <cell r="AD310" t="e">
            <v>#REF!</v>
          </cell>
          <cell r="AE310">
            <v>1</v>
          </cell>
        </row>
        <row r="311">
          <cell r="AC311" t="str">
            <v>ERICA JOHANA RODRIGUEZ ALEGRIA</v>
          </cell>
          <cell r="AD311" t="e">
            <v>#REF!</v>
          </cell>
          <cell r="AE311">
            <v>1</v>
          </cell>
        </row>
        <row r="312">
          <cell r="AC312" t="str">
            <v>NATALY GUAPACHA QUINTERO</v>
          </cell>
          <cell r="AD312" t="e">
            <v>#REF!</v>
          </cell>
          <cell r="AE312">
            <v>2</v>
          </cell>
        </row>
        <row r="313">
          <cell r="AC313" t="str">
            <v>EDWIN CAMILO HERNÁNDEZ CARDONA</v>
          </cell>
          <cell r="AD313" t="e">
            <v>#REF!</v>
          </cell>
          <cell r="AE313">
            <v>1</v>
          </cell>
        </row>
        <row r="314">
          <cell r="AC314" t="str">
            <v>CRISTIAN FERNANDO TELLEZ GUALGUAN</v>
          </cell>
          <cell r="AD314" t="e">
            <v>#REF!</v>
          </cell>
          <cell r="AE314">
            <v>1</v>
          </cell>
        </row>
        <row r="315">
          <cell r="AC315" t="str">
            <v>BEATRIZ ANGÉLICA PIÑEROS VARÓN</v>
          </cell>
          <cell r="AD315" t="e">
            <v>#REF!</v>
          </cell>
          <cell r="AE315">
            <v>1</v>
          </cell>
        </row>
        <row r="316">
          <cell r="AC316" t="str">
            <v>MARY LILIANA RUIZ GÓMEZ</v>
          </cell>
          <cell r="AD316" t="e">
            <v>#REF!</v>
          </cell>
          <cell r="AE316">
            <v>1</v>
          </cell>
        </row>
        <row r="317">
          <cell r="AC317" t="str">
            <v>JUAN FELIPE GARCIA ROMAN</v>
          </cell>
          <cell r="AD317" t="e">
            <v>#REF!</v>
          </cell>
          <cell r="AE317">
            <v>1</v>
          </cell>
        </row>
        <row r="318">
          <cell r="AC318" t="str">
            <v>JOSE LUIS BULA MADERA</v>
          </cell>
          <cell r="AD318" t="e">
            <v>#REF!</v>
          </cell>
          <cell r="AE318">
            <v>1</v>
          </cell>
        </row>
        <row r="319">
          <cell r="AC319" t="str">
            <v>CRISTINA ARISTIZABAL CARDONA</v>
          </cell>
          <cell r="AD319" t="e">
            <v>#REF!</v>
          </cell>
          <cell r="AE319">
            <v>3</v>
          </cell>
        </row>
        <row r="320">
          <cell r="AC320" t="str">
            <v>MIGUEL ANGEL LOPEZ GOMEZ</v>
          </cell>
          <cell r="AD320" t="e">
            <v>#REF!</v>
          </cell>
          <cell r="AE320">
            <v>1</v>
          </cell>
        </row>
        <row r="321">
          <cell r="AC321" t="str">
            <v>PABLO PAYA COPAQUE</v>
          </cell>
          <cell r="AD321" t="e">
            <v>#REF!</v>
          </cell>
          <cell r="AE321">
            <v>1</v>
          </cell>
        </row>
        <row r="322">
          <cell r="AC322" t="str">
            <v>CAJA DE COMPENSACIÓN FAMILIAR COMFENALCO ANTIOQUIA</v>
          </cell>
          <cell r="AD322" t="e">
            <v>#REF!</v>
          </cell>
          <cell r="AE322">
            <v>1</v>
          </cell>
        </row>
        <row r="323">
          <cell r="AC323" t="str">
            <v>JUVENAL RUIZ PEREZ</v>
          </cell>
          <cell r="AD323" t="e">
            <v>#REF!</v>
          </cell>
          <cell r="AE323">
            <v>1</v>
          </cell>
        </row>
        <row r="324">
          <cell r="AC324" t="str">
            <v>YESICA PAOLA CASTRO GOMEZ</v>
          </cell>
          <cell r="AD324" t="e">
            <v>#REF!</v>
          </cell>
          <cell r="AE324">
            <v>2</v>
          </cell>
        </row>
        <row r="325">
          <cell r="AC325" t="str">
            <v>GINNA LIZETH BELTRAN PEREZ</v>
          </cell>
          <cell r="AD325" t="e">
            <v>#REF!</v>
          </cell>
          <cell r="AE325">
            <v>1</v>
          </cell>
        </row>
        <row r="326">
          <cell r="AC326" t="str">
            <v>INGFRACOL SAS</v>
          </cell>
          <cell r="AD326" t="e">
            <v>#REF!</v>
          </cell>
          <cell r="AE326">
            <v>5</v>
          </cell>
        </row>
        <row r="327">
          <cell r="AC327" t="str">
            <v>ALEJANDRO RENGIFO BENÍTEZ</v>
          </cell>
          <cell r="AD327" t="e">
            <v>#REF!</v>
          </cell>
          <cell r="AE327">
            <v>1</v>
          </cell>
        </row>
        <row r="328">
          <cell r="AC328" t="str">
            <v>MARIA ALEJANDRA CIFUENTES OSSA</v>
          </cell>
          <cell r="AD328" t="e">
            <v>#REF!</v>
          </cell>
          <cell r="AE328">
            <v>1</v>
          </cell>
        </row>
        <row r="329">
          <cell r="AC329" t="str">
            <v>YESICA PAOLA CASTRO GOMEZ</v>
          </cell>
          <cell r="AD329" t="e">
            <v>#REF!</v>
          </cell>
          <cell r="AE329">
            <v>2</v>
          </cell>
        </row>
        <row r="330">
          <cell r="AC330" t="str">
            <v>JOSE ALFREDO BAÑOL HENAO</v>
          </cell>
          <cell r="AD330" t="e">
            <v>#REF!</v>
          </cell>
          <cell r="AE330">
            <v>1</v>
          </cell>
        </row>
        <row r="331">
          <cell r="AC331" t="str">
            <v>CRISTIAN DAVID LOPEZ GUTIERREZ</v>
          </cell>
          <cell r="AD331" t="e">
            <v>#REF!</v>
          </cell>
          <cell r="AE331">
            <v>2</v>
          </cell>
        </row>
        <row r="332">
          <cell r="AC332" t="str">
            <v>FAVIAN OCTAVIO JAIMES JAIMES</v>
          </cell>
          <cell r="AD332" t="e">
            <v>#REF!</v>
          </cell>
          <cell r="AE332">
            <v>1</v>
          </cell>
        </row>
        <row r="333">
          <cell r="AC333" t="str">
            <v>SUBATOURS SAS</v>
          </cell>
          <cell r="AD333" t="e">
            <v>#REF!</v>
          </cell>
          <cell r="AE333">
            <v>1</v>
          </cell>
        </row>
        <row r="334">
          <cell r="AC334" t="str">
            <v>MONTAGAS S. A. E. S. P.</v>
          </cell>
          <cell r="AD334" t="e">
            <v>#REF!</v>
          </cell>
          <cell r="AE334">
            <v>1</v>
          </cell>
        </row>
        <row r="335">
          <cell r="AC335" t="str">
            <v>JOHN FREDY HENAO MARTINEZ - GRANERO YARIMA</v>
          </cell>
          <cell r="AD335" t="e">
            <v>#REF!</v>
          </cell>
          <cell r="AE335">
            <v>1</v>
          </cell>
        </row>
        <row r="336">
          <cell r="AC336" t="str">
            <v>R&amp;G SOLUTION GROUP S.A.S</v>
          </cell>
          <cell r="AD336" t="e">
            <v>#REF!</v>
          </cell>
          <cell r="AE336">
            <v>2</v>
          </cell>
        </row>
        <row r="337">
          <cell r="AC337" t="str">
            <v>R&amp;G SOLUTION GROUP S.A.S</v>
          </cell>
          <cell r="AD337" t="e">
            <v>#REF!</v>
          </cell>
          <cell r="AE337">
            <v>2</v>
          </cell>
        </row>
        <row r="338">
          <cell r="AC338" t="str">
            <v>FUNDACION CERCA VIVA TURISMO CULTURA Y CONSERVACION</v>
          </cell>
          <cell r="AD338" t="e">
            <v>#REF!</v>
          </cell>
          <cell r="AE338">
            <v>1</v>
          </cell>
        </row>
        <row r="339">
          <cell r="AC339" t="str">
            <v>COMBUSTIBLES LIQUIDOS DE COLOMBIA S.A E.S.P</v>
          </cell>
          <cell r="AD339" t="e">
            <v>#REF!</v>
          </cell>
          <cell r="AE339">
            <v>1</v>
          </cell>
        </row>
        <row r="340">
          <cell r="AC340" t="str">
            <v>SERVICIOS Y REPUESTOS LUFERMO S.A.S</v>
          </cell>
          <cell r="AD340" t="e">
            <v>#REF!</v>
          </cell>
          <cell r="AE340">
            <v>2</v>
          </cell>
        </row>
        <row r="341">
          <cell r="AC341" t="str">
            <v>CBN MAAS S.A.S.</v>
          </cell>
          <cell r="AD341" t="e">
            <v>#REF!</v>
          </cell>
          <cell r="AE341">
            <v>2</v>
          </cell>
        </row>
        <row r="342">
          <cell r="AC342" t="str">
            <v>CBN MAAS S.A.S.</v>
          </cell>
          <cell r="AD342" t="e">
            <v>#REF!</v>
          </cell>
          <cell r="AE342">
            <v>2</v>
          </cell>
        </row>
        <row r="343">
          <cell r="AC343" t="str">
            <v>INVERSIONES DMJ PLUSS S.A.S</v>
          </cell>
          <cell r="AD343" t="e">
            <v>#REF!</v>
          </cell>
          <cell r="AE343">
            <v>1</v>
          </cell>
        </row>
        <row r="344">
          <cell r="AC344" t="str">
            <v>PAULA ANDREA JIMENEZ JOJOA</v>
          </cell>
          <cell r="AD344" t="e">
            <v>#REF!</v>
          </cell>
          <cell r="AE344">
            <v>2</v>
          </cell>
        </row>
        <row r="345">
          <cell r="AC345" t="str">
            <v>MONTAGAS S A EMPRESA DE SERVICIOS PUBLICOS DOMICILIARIOS MONTAGAS S A E S P</v>
          </cell>
          <cell r="AD345" t="e">
            <v>#REF!</v>
          </cell>
          <cell r="AE345">
            <v>1</v>
          </cell>
        </row>
        <row r="346">
          <cell r="AC346" t="str">
            <v>READYNET S.A.S.</v>
          </cell>
          <cell r="AD346" t="e">
            <v>#REF!</v>
          </cell>
          <cell r="AE346">
            <v>1</v>
          </cell>
        </row>
        <row r="347">
          <cell r="AC347" t="str">
            <v>PAULA ANDREA JIMENEZ JOJOA</v>
          </cell>
          <cell r="AD347" t="e">
            <v>#REF!</v>
          </cell>
          <cell r="AE347">
            <v>2</v>
          </cell>
        </row>
        <row r="348">
          <cell r="AC348" t="str">
            <v>HENRY MAURO ROSERO GOMEZ</v>
          </cell>
          <cell r="AD348" t="e">
            <v>#REF!</v>
          </cell>
          <cell r="AE348">
            <v>1</v>
          </cell>
        </row>
        <row r="349">
          <cell r="AC349" t="str">
            <v>OSCAR MAURICIO SOLARTE BASTIDAS</v>
          </cell>
          <cell r="AD349" t="e">
            <v>#REF!</v>
          </cell>
          <cell r="AE349">
            <v>1</v>
          </cell>
        </row>
        <row r="350">
          <cell r="AC350" t="str">
            <v>SERVICIOS INTEGRALES SURCOLOMBIANOS- SURCOINT S.A.S</v>
          </cell>
          <cell r="AD350" t="e">
            <v>#REF!</v>
          </cell>
          <cell r="AE350">
            <v>3</v>
          </cell>
        </row>
        <row r="351">
          <cell r="AC351" t="str">
            <v>JHON JAMES PASTRAN VALENCIA LINA MARIA BUITRAGO POSADA</v>
          </cell>
          <cell r="AD351" t="e">
            <v>#REF!</v>
          </cell>
          <cell r="AE351">
            <v>1</v>
          </cell>
        </row>
        <row r="352">
          <cell r="AC352" t="str">
            <v>DIEGO LOPEZ S.A.S</v>
          </cell>
          <cell r="AD352" t="e">
            <v>#REF!</v>
          </cell>
          <cell r="AE352">
            <v>1</v>
          </cell>
        </row>
        <row r="353">
          <cell r="AC353" t="str">
            <v>ASTRID PIRAGUA ESCANDON</v>
          </cell>
          <cell r="AD353" t="e">
            <v>#REF!</v>
          </cell>
          <cell r="AE353">
            <v>2</v>
          </cell>
        </row>
        <row r="354">
          <cell r="AC354" t="str">
            <v>ALMACEN AGROPECUARIO DE ANTIOQUIA S.A.S</v>
          </cell>
          <cell r="AD354" t="e">
            <v>#REF!</v>
          </cell>
          <cell r="AE354">
            <v>3</v>
          </cell>
        </row>
        <row r="355">
          <cell r="AC355" t="str">
            <v>INGFRACOL SAS</v>
          </cell>
          <cell r="AD355" t="e">
            <v>#REF!</v>
          </cell>
          <cell r="AE355">
            <v>5</v>
          </cell>
        </row>
        <row r="356">
          <cell r="AC356" t="str">
            <v>SERVIAUTOS DOSQUEBRADAS SAS</v>
          </cell>
          <cell r="AD356" t="e">
            <v>#REF!</v>
          </cell>
          <cell r="AE356">
            <v>2</v>
          </cell>
        </row>
        <row r="357">
          <cell r="AC357" t="str">
            <v>SERVIAUTOS DOSQUEBRADAS S.A.S.</v>
          </cell>
          <cell r="AD357" t="e">
            <v>#REF!</v>
          </cell>
          <cell r="AE357">
            <v>1</v>
          </cell>
        </row>
        <row r="358">
          <cell r="AC358" t="str">
            <v>JIMMY ALEXANDER PIMENTEL SANCHEZ</v>
          </cell>
          <cell r="AD358" t="e">
            <v>#REF!</v>
          </cell>
          <cell r="AE358">
            <v>2</v>
          </cell>
        </row>
        <row r="359">
          <cell r="AC359" t="str">
            <v>EXTINTORES ALMAR S.A.S.</v>
          </cell>
          <cell r="AD359" t="e">
            <v>#REF!</v>
          </cell>
          <cell r="AE359">
            <v>1</v>
          </cell>
        </row>
        <row r="360">
          <cell r="AC360" t="str">
            <v>JIMMY ALEXANDER PIMENTAL SANCHEZ</v>
          </cell>
          <cell r="AD360" t="e">
            <v>#REF!</v>
          </cell>
          <cell r="AE360">
            <v>2</v>
          </cell>
        </row>
        <row r="361">
          <cell r="AC361" t="str">
            <v>YULTOR SAS ZESE</v>
          </cell>
          <cell r="AD361" t="e">
            <v>#REF!</v>
          </cell>
          <cell r="AE361">
            <v>1</v>
          </cell>
        </row>
        <row r="362">
          <cell r="AC362" t="str">
            <v>JESUS ALBERTO ZUÑIGA GUZMAN</v>
          </cell>
          <cell r="AD362" t="e">
            <v>#REF!</v>
          </cell>
          <cell r="AE362">
            <v>1</v>
          </cell>
        </row>
        <row r="363">
          <cell r="AC363" t="str">
            <v>FUNDACION TIERRA VIVA - FTV</v>
          </cell>
          <cell r="AD363" t="e">
            <v>#REF!</v>
          </cell>
          <cell r="AE363">
            <v>1</v>
          </cell>
        </row>
        <row r="364">
          <cell r="AC364" t="str">
            <v>CBN MAAS S.A.S</v>
          </cell>
          <cell r="AD364" t="e">
            <v>#REF!</v>
          </cell>
          <cell r="AE364">
            <v>1</v>
          </cell>
        </row>
        <row r="365">
          <cell r="AC365" t="str">
            <v>SERVICIOS INTEGRALES SURCOLOMBIANOS- SURCOINT S.A.S</v>
          </cell>
          <cell r="AD365" t="e">
            <v>#REF!</v>
          </cell>
          <cell r="AE365">
            <v>3</v>
          </cell>
        </row>
        <row r="366">
          <cell r="AC366" t="str">
            <v>SOLLINET TECHNOLOGY S.A.S</v>
          </cell>
          <cell r="AD366" t="e">
            <v>#REF!</v>
          </cell>
          <cell r="AE366">
            <v>1</v>
          </cell>
        </row>
        <row r="367">
          <cell r="AC367" t="str">
            <v>INGENIERIA E INFRAESTRUCTURA DE COLOMBIA S.A.S.</v>
          </cell>
          <cell r="AD367" t="e">
            <v>#REF!</v>
          </cell>
          <cell r="AE367">
            <v>6</v>
          </cell>
        </row>
        <row r="368">
          <cell r="AC368" t="str">
            <v>UNITRÓNICA SAS BIC</v>
          </cell>
          <cell r="AD368" t="e">
            <v>#REF!</v>
          </cell>
          <cell r="AE368">
            <v>1</v>
          </cell>
        </row>
        <row r="369">
          <cell r="AC369" t="str">
            <v>JIMMY ALEXANDER PIMENTEL SANCHEZ</v>
          </cell>
          <cell r="AD369" t="e">
            <v>#REF!</v>
          </cell>
          <cell r="AE369">
            <v>2</v>
          </cell>
        </row>
        <row r="370">
          <cell r="AC370" t="str">
            <v>DEYSAFIRA GOMEZ DURAN</v>
          </cell>
          <cell r="AD370" t="e">
            <v>#REF!</v>
          </cell>
          <cell r="AE370">
            <v>1</v>
          </cell>
        </row>
        <row r="371">
          <cell r="AC371" t="str">
            <v>JOSE CEIN VILLEGAS QUINTERO-ELECTRO EL SOL</v>
          </cell>
          <cell r="AD371" t="e">
            <v>#REF!</v>
          </cell>
          <cell r="AE371">
            <v>1</v>
          </cell>
        </row>
        <row r="372">
          <cell r="AC372" t="str">
            <v>SOLTEC VM SAS</v>
          </cell>
          <cell r="AD372" t="e">
            <v>#REF!</v>
          </cell>
          <cell r="AE372">
            <v>2</v>
          </cell>
        </row>
        <row r="373">
          <cell r="AC373" t="str">
            <v>COOPERATIVA DE TRANSPORTADORES DE SANTA MARIA HUILA (COOTRANSAMARIA)</v>
          </cell>
          <cell r="AD373" t="e">
            <v>#REF!</v>
          </cell>
          <cell r="AE373">
            <v>1</v>
          </cell>
        </row>
        <row r="374">
          <cell r="AC374" t="str">
            <v>SUPERMERCADO SAN REMO LIMITADA</v>
          </cell>
          <cell r="AD374" t="e">
            <v>#REF!</v>
          </cell>
          <cell r="AE374">
            <v>1</v>
          </cell>
        </row>
        <row r="375">
          <cell r="AC375" t="str">
            <v>ALMACEN AGROPECUARIO DE ANTIOQUIA S.A.S</v>
          </cell>
          <cell r="AD375" t="e">
            <v>#REF!</v>
          </cell>
          <cell r="AE375">
            <v>3</v>
          </cell>
        </row>
        <row r="376">
          <cell r="AC376" t="str">
            <v>ALMACEN AGROPECUARIO DE ANTIOQUIA S.A.S</v>
          </cell>
          <cell r="AD376" t="e">
            <v>#REF!</v>
          </cell>
          <cell r="AE376">
            <v>3</v>
          </cell>
        </row>
        <row r="377">
          <cell r="AC377" t="str">
            <v>SERVICIOS Y REPUESTOS LUFERMO S.A.S</v>
          </cell>
          <cell r="AD377" t="e">
            <v>#REF!</v>
          </cell>
          <cell r="AE377">
            <v>2</v>
          </cell>
        </row>
        <row r="378">
          <cell r="AC378" t="str">
            <v>GRUPO SAMANTO SAS</v>
          </cell>
          <cell r="AD378" t="e">
            <v>#REF!</v>
          </cell>
          <cell r="AE378">
            <v>1</v>
          </cell>
        </row>
        <row r="379">
          <cell r="AC379" t="str">
            <v>COOPERATIVA DE TRANSPORTADORES DE PLANADAS TOLIMA COOTRANSPLANADAS</v>
          </cell>
          <cell r="AD379" t="e">
            <v>#REF!</v>
          </cell>
          <cell r="AE379">
            <v>1</v>
          </cell>
        </row>
        <row r="380">
          <cell r="AC380" t="str">
            <v>SERVICIOS INTEGRALES SURCOLOMBIANOS-SURCOINT</v>
          </cell>
          <cell r="AD380" t="e">
            <v>#REF!</v>
          </cell>
          <cell r="AE380">
            <v>2</v>
          </cell>
        </row>
        <row r="381">
          <cell r="AC381" t="str">
            <v>LYN INGENIERIA SAS.</v>
          </cell>
          <cell r="AD381" t="e">
            <v>#REF!</v>
          </cell>
          <cell r="AE381">
            <v>1</v>
          </cell>
        </row>
        <row r="382">
          <cell r="AC382" t="str">
            <v>SERVICIOS INTEGRALES SURCOLOMBIANOS- SURCOINT S.A.S</v>
          </cell>
          <cell r="AD382" t="e">
            <v>#REF!</v>
          </cell>
          <cell r="AE382">
            <v>3</v>
          </cell>
        </row>
        <row r="383">
          <cell r="AC383" t="str">
            <v>ENCISO LTDA</v>
          </cell>
          <cell r="AD383" t="e">
            <v>#REF!</v>
          </cell>
          <cell r="AE383">
            <v>1</v>
          </cell>
        </row>
        <row r="384">
          <cell r="AC384" t="str">
            <v>YANETH PUYO LOPEZ</v>
          </cell>
          <cell r="AD384" t="e">
            <v>#REF!</v>
          </cell>
          <cell r="AE384">
            <v>3</v>
          </cell>
        </row>
        <row r="385">
          <cell r="AC385" t="str">
            <v>SOLTEC VM SAS</v>
          </cell>
          <cell r="AD385" t="e">
            <v>#REF!</v>
          </cell>
          <cell r="AE385">
            <v>2</v>
          </cell>
        </row>
        <row r="386">
          <cell r="AC386" t="str">
            <v>YANETH PUYO LOPEZ</v>
          </cell>
          <cell r="AD386" t="e">
            <v>#REF!</v>
          </cell>
          <cell r="AE386">
            <v>3</v>
          </cell>
        </row>
        <row r="387">
          <cell r="AC387" t="str">
            <v>GRUPO SLSECSA S.A.S</v>
          </cell>
          <cell r="AD387" t="e">
            <v>#REF!</v>
          </cell>
          <cell r="AE387">
            <v>1</v>
          </cell>
        </row>
        <row r="388">
          <cell r="AC388" t="str">
            <v>GRUPO SLSECSA SAS</v>
          </cell>
          <cell r="AD388" t="e">
            <v>#REF!</v>
          </cell>
          <cell r="AE388">
            <v>1</v>
          </cell>
        </row>
        <row r="389">
          <cell r="AC389" t="str">
            <v>SERVICIOS INTEGRALES SURCOLOMBIANOS-SURCOINT</v>
          </cell>
          <cell r="AD389" t="e">
            <v>#REF!</v>
          </cell>
          <cell r="AE389">
            <v>2</v>
          </cell>
        </row>
        <row r="390">
          <cell r="AC390" t="str">
            <v>INGFRACOL SAS</v>
          </cell>
          <cell r="AD390" t="e">
            <v>#REF!</v>
          </cell>
          <cell r="AE390">
            <v>5</v>
          </cell>
        </row>
        <row r="391">
          <cell r="AC391" t="str">
            <v>JULIAN ANDRES SALAS CHACON</v>
          </cell>
          <cell r="AD391" t="e">
            <v>#REF!</v>
          </cell>
          <cell r="AE391">
            <v>1</v>
          </cell>
        </row>
        <row r="392">
          <cell r="AC392" t="str">
            <v>INFRAPOL S.A.S.</v>
          </cell>
          <cell r="AD392" t="e">
            <v>#REF!</v>
          </cell>
          <cell r="AE392">
            <v>1</v>
          </cell>
        </row>
        <row r="393">
          <cell r="AC393" t="str">
            <v>NEURONA INGENIERIA MAS DISEÑO S.A.S.</v>
          </cell>
          <cell r="AD393" t="e">
            <v>#REF!</v>
          </cell>
          <cell r="AE393">
            <v>1</v>
          </cell>
        </row>
        <row r="394">
          <cell r="AC394" t="str">
            <v>AGROMARKET C.I. S.A.S. ZOMAC</v>
          </cell>
          <cell r="AD394" t="e">
            <v>#REF!</v>
          </cell>
          <cell r="AE394">
            <v>1</v>
          </cell>
        </row>
        <row r="395">
          <cell r="AC395" t="str">
            <v>DEICY BRAVO JOJOA</v>
          </cell>
          <cell r="AD395" t="e">
            <v>#REF!</v>
          </cell>
          <cell r="AE395">
            <v>1</v>
          </cell>
        </row>
        <row r="396">
          <cell r="AC396" t="str">
            <v>CESAR AUGUSTO RENDON GRISALES</v>
          </cell>
          <cell r="AD396" t="e">
            <v>#REF!</v>
          </cell>
          <cell r="AE396">
            <v>1</v>
          </cell>
        </row>
        <row r="397">
          <cell r="AC397" t="str">
            <v>COMPREBUCE S.A.S.</v>
          </cell>
          <cell r="AD397" t="e">
            <v>#REF!</v>
          </cell>
          <cell r="AE397">
            <v>2</v>
          </cell>
        </row>
        <row r="398">
          <cell r="AC398" t="str">
            <v>SM SOLUCIONES INTEGRALES DEL PACIFICO S.A.S</v>
          </cell>
          <cell r="AD398" t="e">
            <v>#REF!</v>
          </cell>
          <cell r="AE398">
            <v>1</v>
          </cell>
        </row>
        <row r="399">
          <cell r="AC399" t="str">
            <v>SEGURIDAD CONTRA INCENDIOS S.A.S.</v>
          </cell>
          <cell r="AD399" t="e">
            <v>#REF!</v>
          </cell>
          <cell r="AE399">
            <v>1</v>
          </cell>
        </row>
        <row r="400">
          <cell r="AC400" t="str">
            <v>ALMACÉN AGROPECUARIO DE ANTIOQUIA S.A.S.</v>
          </cell>
          <cell r="AD400" t="e">
            <v>#REF!</v>
          </cell>
          <cell r="AE400">
            <v>1</v>
          </cell>
        </row>
        <row r="401">
          <cell r="AC401" t="str">
            <v>YANETH PUYO LOPEZ</v>
          </cell>
          <cell r="AD401" t="e">
            <v>#REF!</v>
          </cell>
          <cell r="AE401">
            <v>3</v>
          </cell>
        </row>
        <row r="402">
          <cell r="AC402" t="str">
            <v>GRUPO EMPRESARIAL VID SAS</v>
          </cell>
          <cell r="AD402" t="e">
            <v>#REF!</v>
          </cell>
          <cell r="AE402">
            <v>1</v>
          </cell>
        </row>
        <row r="403">
          <cell r="AC403" t="str">
            <v>INGENIERIA E INFRAESTRUCTURA DE COLOMBIA S.A.S.</v>
          </cell>
          <cell r="AD403" t="e">
            <v>#REF!</v>
          </cell>
          <cell r="AE403">
            <v>6</v>
          </cell>
        </row>
        <row r="404">
          <cell r="AC404" t="str">
            <v>COMPREBUCE S.A.S.</v>
          </cell>
          <cell r="AD404" t="e">
            <v>#REF!</v>
          </cell>
          <cell r="AE404">
            <v>2</v>
          </cell>
        </row>
        <row r="405">
          <cell r="AC405" t="str">
            <v>INGENIERIA E INFRAESTRUCTURA DE COLOMBIA S.A.S.</v>
          </cell>
          <cell r="AD405" t="e">
            <v>#REF!</v>
          </cell>
          <cell r="AE405">
            <v>6</v>
          </cell>
        </row>
        <row r="406">
          <cell r="AC406" t="str">
            <v>INGENIERIA E INFRAESTRUCTURA DE COLOMBIA S.A.S.</v>
          </cell>
          <cell r="AD406" t="e">
            <v>#REF!</v>
          </cell>
          <cell r="AE406">
            <v>6</v>
          </cell>
        </row>
        <row r="407">
          <cell r="AC407" t="str">
            <v>INGENIERIA E INFRAESTRUCTURA DE COLOMBIA S.A.S.</v>
          </cell>
          <cell r="AD407" t="e">
            <v>#REF!</v>
          </cell>
          <cell r="AE407">
            <v>6</v>
          </cell>
        </row>
        <row r="408">
          <cell r="AC408" t="str">
            <v>INGENIERIA E INFRAESTRUCTURA DE COLOMBIA S.A.S.</v>
          </cell>
          <cell r="AD408" t="e">
            <v>#REF!</v>
          </cell>
          <cell r="AE408">
            <v>6</v>
          </cell>
        </row>
        <row r="409">
          <cell r="AC409" t="str">
            <v>CARLOS MARIO RIVERA VALENCIA</v>
          </cell>
          <cell r="AD409" t="e">
            <v>#REF!</v>
          </cell>
          <cell r="AE409">
            <v>1</v>
          </cell>
        </row>
        <row r="410">
          <cell r="AC410" t="str">
            <v>NESTOR OSVALDO COSSIO MONTOYA</v>
          </cell>
          <cell r="AD410" t="e">
            <v>#REF!</v>
          </cell>
          <cell r="AE410">
            <v>2</v>
          </cell>
        </row>
        <row r="411">
          <cell r="AC411" t="str">
            <v>LUZ FAY MORALES BARTOLO</v>
          </cell>
          <cell r="AD411" t="e">
            <v>#REF!</v>
          </cell>
          <cell r="AE411">
            <v>1</v>
          </cell>
        </row>
        <row r="412">
          <cell r="AC412" t="str">
            <v>SIRIUS INGENIERIA S.A.S</v>
          </cell>
          <cell r="AD412" t="e">
            <v>#REF!</v>
          </cell>
          <cell r="AE412">
            <v>1</v>
          </cell>
        </row>
        <row r="413">
          <cell r="AC413" t="str">
            <v>IVAN ORLANDO MORENO REFORESTACIONES Y SERVICIOS DE INGENIERIA S.A.S.</v>
          </cell>
          <cell r="AD413" t="e">
            <v>#REF!</v>
          </cell>
          <cell r="AE413">
            <v>1</v>
          </cell>
        </row>
      </sheetData>
      <sheetData sheetId="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4602106&amp;isFromPublicArea=True&amp;isModal=False" TargetMode="External"/><Relationship Id="rId7" Type="http://schemas.openxmlformats.org/officeDocument/2006/relationships/hyperlink" Target="https://community.secop.gov.co/Public/Tendering/OpportunityDetail/Index?noticeUID=CO1.NTC.4438003&amp;isFromPublicArea=True&amp;isModal=False" TargetMode="External"/><Relationship Id="rId2" Type="http://schemas.openxmlformats.org/officeDocument/2006/relationships/hyperlink" Target="https://community.secop.gov.co/Public/Tendering/OpportunityDetail/Index?noticeUID=CO1.NTC.4124626&amp;isFromPublicArea=True&amp;isModal=False" TargetMode="External"/><Relationship Id="rId1" Type="http://schemas.openxmlformats.org/officeDocument/2006/relationships/hyperlink" Target="https://community.secop.gov.co/Public/Tendering/OpportunityDetail/Index?noticeUID=CO1.NTC.4082244&amp;isFromPublicArea=True&amp;isModal=False" TargetMode="External"/><Relationship Id="rId6" Type="http://schemas.openxmlformats.org/officeDocument/2006/relationships/hyperlink" Target="https://community.secop.gov.co/Public/Tendering/OpportunityDetail/Index?noticeUID=CO1.NTC.4968562&amp;isFromPublicArea=True&amp;isModal=False" TargetMode="External"/><Relationship Id="rId5" Type="http://schemas.openxmlformats.org/officeDocument/2006/relationships/hyperlink" Target="https://community.secop.gov.co/Public/Tendering/OpportunityDetail/Index?noticeUID=CO1.NTC.4960410&amp;isFromPublicArea=True&amp;isModal=False" TargetMode="External"/><Relationship Id="rId4" Type="http://schemas.openxmlformats.org/officeDocument/2006/relationships/hyperlink" Target="https://community.secop.gov.co/Public/Tendering/OpportunityDetail/Index?noticeUID=CO1.NTC.4708687&amp;isFromPublicArea=True&amp;isModal=Fals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4708687&amp;isFromPublicArea=True&amp;isModal=False" TargetMode="External"/><Relationship Id="rId3" Type="http://schemas.openxmlformats.org/officeDocument/2006/relationships/hyperlink" Target="https://community.secop.gov.co/Public/Tendering/OpportunityDetail/Index?noticeUID=CO1.NTC.4916414&amp;isFromPublicArea=True&amp;isModal=False" TargetMode="External"/><Relationship Id="rId7" Type="http://schemas.openxmlformats.org/officeDocument/2006/relationships/hyperlink" Target="https://community.secop.gov.co/Public/Tendering/OpportunityDetail/Index?noticeUID=CO1.NTC.4602106&amp;isFromPublicArea=True&amp;isModal=False" TargetMode="External"/><Relationship Id="rId12" Type="http://schemas.openxmlformats.org/officeDocument/2006/relationships/hyperlink" Target="https://community.secop.gov.co/Public/Tendering/OpportunityDetail/Index?noticeUID=CO1.NTC.4889022&amp;isFromPublicArea=True&amp;isModal=False" TargetMode="External"/><Relationship Id="rId2" Type="http://schemas.openxmlformats.org/officeDocument/2006/relationships/hyperlink" Target="https://community.secop.gov.co/Public/Tendering/OpportunityDetail/Index?noticeUID=CO1.NTC.4945116&amp;isFromPublicArea=True&amp;isModal=False" TargetMode="External"/><Relationship Id="rId1" Type="http://schemas.openxmlformats.org/officeDocument/2006/relationships/hyperlink" Target="https://community.secop.gov.co/Public/Tendering/OpportunityDetail/Index?noticeUID=CO1.NTC.4438003&amp;isFromPublicArea=True&amp;isModal=False" TargetMode="External"/><Relationship Id="rId6" Type="http://schemas.openxmlformats.org/officeDocument/2006/relationships/hyperlink" Target="https://community.secop.gov.co/Public/Tendering/OpportunityDetail/Index?noticeUID=CO1.NTC.4124626&amp;isFromPublicArea=True&amp;isModal=False" TargetMode="External"/><Relationship Id="rId11" Type="http://schemas.openxmlformats.org/officeDocument/2006/relationships/hyperlink" Target="https://community.secop.gov.co/Public/Tendering/OpportunityDetail/Index?noticeUID=CO1.NTC.4922279&amp;isFromPublicArea=True&amp;isModal=False" TargetMode="External"/><Relationship Id="rId5" Type="http://schemas.openxmlformats.org/officeDocument/2006/relationships/hyperlink" Target="https://community.secop.gov.co/Public/Tendering/OpportunityDetail/Index?noticeUID=CO1.NTC.4082244&amp;isFromPublicArea=True&amp;isModal=False" TargetMode="External"/><Relationship Id="rId10" Type="http://schemas.openxmlformats.org/officeDocument/2006/relationships/hyperlink" Target="https://community.secop.gov.co/Public/Tendering/OpportunityDetail/Index?noticeUID=CO1.NTC.4968562&amp;isFromPublicArea=True&amp;isModal=False" TargetMode="External"/><Relationship Id="rId4" Type="http://schemas.openxmlformats.org/officeDocument/2006/relationships/hyperlink" Target="https://community.secop.gov.co/Public/Tendering/ContractNoticePhases/View?PPI=CO1.PPI.25546102&amp;isFromPublicArea=True&amp;isModal=False" TargetMode="External"/><Relationship Id="rId9" Type="http://schemas.openxmlformats.org/officeDocument/2006/relationships/hyperlink" Target="https://community.secop.gov.co/Public/Tendering/OpportunityDetail/Index?noticeUID=CO1.NTC.4960410&amp;isFromPublicArea=True&amp;isModal=Fals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olombiacompra.gov.co/tienda-virtual-del-estado-colombiano/ordenes-compra/10763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7"/>
  <sheetViews>
    <sheetView topLeftCell="P1" workbookViewId="0">
      <pane ySplit="1" topLeftCell="A341" activePane="bottomLeft" state="frozen"/>
      <selection pane="bottomLeft" activeCell="AD376" sqref="AD376"/>
    </sheetView>
  </sheetViews>
  <sheetFormatPr baseColWidth="10" defaultRowHeight="15" x14ac:dyDescent="0.25"/>
  <cols>
    <col min="4" max="4" width="78.85546875" bestFit="1" customWidth="1"/>
    <col min="5" max="5" width="7.5703125" bestFit="1" customWidth="1"/>
    <col min="6" max="6" width="6.42578125" bestFit="1" customWidth="1"/>
    <col min="7" max="7" width="6.42578125" customWidth="1"/>
    <col min="15" max="15" width="15.140625" bestFit="1" customWidth="1"/>
    <col min="16" max="16" width="14.140625" bestFit="1" customWidth="1"/>
    <col min="19" max="19" width="13.5703125" bestFit="1" customWidth="1"/>
    <col min="20" max="20" width="13.5703125" customWidth="1"/>
    <col min="21" max="21" width="13.5703125" bestFit="1" customWidth="1"/>
  </cols>
  <sheetData>
    <row r="1" spans="1:30" ht="78.75" x14ac:dyDescent="0.25">
      <c r="A1" s="1" t="s">
        <v>0</v>
      </c>
      <c r="B1" s="2" t="s">
        <v>1</v>
      </c>
      <c r="C1" s="3" t="s">
        <v>2</v>
      </c>
      <c r="D1" s="1" t="s">
        <v>3</v>
      </c>
      <c r="E1" s="1" t="s">
        <v>1505</v>
      </c>
      <c r="F1" s="1" t="s">
        <v>1272</v>
      </c>
      <c r="G1" s="1" t="s">
        <v>1506</v>
      </c>
      <c r="H1" s="2" t="s">
        <v>4</v>
      </c>
      <c r="I1" s="2" t="s">
        <v>5</v>
      </c>
      <c r="J1" s="2" t="s">
        <v>45</v>
      </c>
      <c r="K1" s="2" t="s">
        <v>6</v>
      </c>
      <c r="L1" s="2" t="s">
        <v>7</v>
      </c>
      <c r="M1" s="1" t="s">
        <v>8</v>
      </c>
      <c r="N1" s="18" t="s">
        <v>46</v>
      </c>
      <c r="O1" s="2" t="s">
        <v>47</v>
      </c>
      <c r="P1" s="4" t="s">
        <v>9</v>
      </c>
      <c r="Q1" s="5" t="s">
        <v>10</v>
      </c>
      <c r="R1" s="5" t="s">
        <v>11</v>
      </c>
      <c r="S1" s="113" t="s">
        <v>1273</v>
      </c>
      <c r="T1" s="6" t="s">
        <v>1272</v>
      </c>
      <c r="U1" s="6" t="s">
        <v>13</v>
      </c>
      <c r="V1" s="2" t="s">
        <v>14</v>
      </c>
      <c r="W1" s="3" t="s">
        <v>15</v>
      </c>
      <c r="X1" s="2" t="s">
        <v>16</v>
      </c>
      <c r="Y1" s="2" t="s">
        <v>17</v>
      </c>
      <c r="Z1" s="1" t="s">
        <v>18</v>
      </c>
      <c r="AA1" s="1" t="s">
        <v>19</v>
      </c>
      <c r="AB1" s="7" t="s">
        <v>20</v>
      </c>
      <c r="AC1" s="19" t="s">
        <v>21</v>
      </c>
      <c r="AD1" s="20" t="s">
        <v>48</v>
      </c>
    </row>
    <row r="2" spans="1:30" x14ac:dyDescent="0.25">
      <c r="A2" s="9" t="s">
        <v>22</v>
      </c>
      <c r="B2" s="8" t="s">
        <v>23</v>
      </c>
      <c r="C2" s="13" t="s">
        <v>49</v>
      </c>
      <c r="D2" s="13" t="s">
        <v>50</v>
      </c>
      <c r="E2" s="13">
        <f>COUNTIF(D:D,D2)</f>
        <v>2</v>
      </c>
      <c r="F2" s="13" t="e">
        <f>VLOOKUP(D2,'[1]GESTIÓN CONTRAC FONAM NACION'!$AC:$AE,2,FALSE)</f>
        <v>#REF!</v>
      </c>
      <c r="G2" s="13" t="e">
        <f>IF(E2=F2,1,"")</f>
        <v>#REF!</v>
      </c>
      <c r="H2" s="21">
        <v>44957</v>
      </c>
      <c r="I2" s="22" t="s">
        <v>51</v>
      </c>
      <c r="J2" s="23"/>
      <c r="K2" s="13" t="s">
        <v>52</v>
      </c>
      <c r="L2" s="24" t="s">
        <v>53</v>
      </c>
      <c r="M2" s="23"/>
      <c r="N2" s="23"/>
      <c r="O2" s="25">
        <v>3889578</v>
      </c>
      <c r="P2" s="26">
        <v>15558312</v>
      </c>
      <c r="Q2" s="13" t="s">
        <v>54</v>
      </c>
      <c r="R2" s="13" t="s">
        <v>55</v>
      </c>
      <c r="S2" s="114" t="s">
        <v>1274</v>
      </c>
      <c r="T2" s="26"/>
      <c r="U2" s="26">
        <v>1064980608</v>
      </c>
      <c r="V2" s="13" t="s">
        <v>27</v>
      </c>
      <c r="W2" s="13">
        <v>120</v>
      </c>
      <c r="X2" s="14">
        <v>44958</v>
      </c>
      <c r="Y2" s="14">
        <v>45077</v>
      </c>
      <c r="Z2" s="14"/>
      <c r="AA2" s="15" t="s">
        <v>56</v>
      </c>
      <c r="AB2" s="27" t="s">
        <v>57</v>
      </c>
      <c r="AC2" s="8">
        <v>2023</v>
      </c>
      <c r="AD2" s="8" t="s">
        <v>58</v>
      </c>
    </row>
    <row r="3" spans="1:30" x14ac:dyDescent="0.25">
      <c r="A3" s="9" t="s">
        <v>37</v>
      </c>
      <c r="B3" s="8" t="s">
        <v>23</v>
      </c>
      <c r="C3" s="13" t="s">
        <v>49</v>
      </c>
      <c r="D3" s="13" t="s">
        <v>59</v>
      </c>
      <c r="E3" s="13">
        <f t="shared" ref="E3:E66" si="0">COUNTIF(D:D,D3)</f>
        <v>2</v>
      </c>
      <c r="F3" s="13" t="e">
        <f>VLOOKUP(D3,'[1]GESTIÓN CONTRAC FONAM NACION'!$AC:$AE,2,FALSE)</f>
        <v>#REF!</v>
      </c>
      <c r="G3" s="13" t="e">
        <f t="shared" ref="G3:G66" si="1">IF(E3=F3,1,"")</f>
        <v>#REF!</v>
      </c>
      <c r="H3" s="21">
        <v>44957</v>
      </c>
      <c r="I3" s="22" t="s">
        <v>60</v>
      </c>
      <c r="J3" s="23"/>
      <c r="K3" s="13" t="s">
        <v>52</v>
      </c>
      <c r="L3" s="24" t="s">
        <v>53</v>
      </c>
      <c r="M3" s="23"/>
      <c r="N3" s="23"/>
      <c r="O3" s="25">
        <v>4820400</v>
      </c>
      <c r="P3" s="26">
        <v>19281600</v>
      </c>
      <c r="Q3" s="13" t="s">
        <v>54</v>
      </c>
      <c r="R3" s="13" t="s">
        <v>55</v>
      </c>
      <c r="S3" s="114" t="s">
        <v>1275</v>
      </c>
      <c r="T3" s="26"/>
      <c r="U3" s="26">
        <v>1036610456</v>
      </c>
      <c r="V3" s="13" t="s">
        <v>27</v>
      </c>
      <c r="W3" s="13">
        <v>120</v>
      </c>
      <c r="X3" s="14">
        <v>44958</v>
      </c>
      <c r="Y3" s="14">
        <v>45077</v>
      </c>
      <c r="Z3" s="14"/>
      <c r="AA3" s="15" t="s">
        <v>56</v>
      </c>
      <c r="AB3" s="27" t="s">
        <v>61</v>
      </c>
      <c r="AC3" s="8">
        <v>2023</v>
      </c>
      <c r="AD3" s="8" t="s">
        <v>58</v>
      </c>
    </row>
    <row r="4" spans="1:30" x14ac:dyDescent="0.25">
      <c r="A4" s="9" t="s">
        <v>41</v>
      </c>
      <c r="B4" s="8" t="s">
        <v>23</v>
      </c>
      <c r="C4" s="13" t="s">
        <v>49</v>
      </c>
      <c r="D4" s="15" t="s">
        <v>62</v>
      </c>
      <c r="E4" s="13">
        <f t="shared" si="0"/>
        <v>2</v>
      </c>
      <c r="F4" s="13" t="e">
        <f>VLOOKUP(D4,'[1]GESTIÓN CONTRAC FONAM NACION'!$AC:$AE,2,FALSE)</f>
        <v>#REF!</v>
      </c>
      <c r="G4" s="13" t="e">
        <f t="shared" si="1"/>
        <v>#REF!</v>
      </c>
      <c r="H4" s="21">
        <v>44957</v>
      </c>
      <c r="I4" s="22" t="s">
        <v>63</v>
      </c>
      <c r="J4" s="23"/>
      <c r="K4" s="13" t="s">
        <v>52</v>
      </c>
      <c r="L4" s="24" t="s">
        <v>53</v>
      </c>
      <c r="M4" s="23"/>
      <c r="N4" s="23"/>
      <c r="O4" s="25">
        <v>5877696</v>
      </c>
      <c r="P4" s="26" t="e">
        <v>#VALUE!</v>
      </c>
      <c r="Q4" s="13" t="s">
        <v>54</v>
      </c>
      <c r="R4" s="13" t="s">
        <v>55</v>
      </c>
      <c r="S4" s="115" t="s">
        <v>1276</v>
      </c>
      <c r="T4" s="28"/>
      <c r="U4" s="28">
        <v>1017125021</v>
      </c>
      <c r="V4" s="13" t="s">
        <v>27</v>
      </c>
      <c r="W4" s="13">
        <v>120</v>
      </c>
      <c r="X4" s="14">
        <v>44958</v>
      </c>
      <c r="Y4" s="14">
        <v>45077</v>
      </c>
      <c r="Z4" s="14"/>
      <c r="AA4" s="15" t="s">
        <v>56</v>
      </c>
      <c r="AB4" s="27" t="s">
        <v>64</v>
      </c>
      <c r="AC4" s="8">
        <v>2023</v>
      </c>
      <c r="AD4" s="8" t="s">
        <v>58</v>
      </c>
    </row>
    <row r="5" spans="1:30" x14ac:dyDescent="0.25">
      <c r="A5" s="9" t="s">
        <v>65</v>
      </c>
      <c r="B5" s="8" t="s">
        <v>23</v>
      </c>
      <c r="C5" s="13" t="s">
        <v>49</v>
      </c>
      <c r="D5" s="13" t="s">
        <v>66</v>
      </c>
      <c r="E5" s="13">
        <f t="shared" si="0"/>
        <v>1</v>
      </c>
      <c r="F5" s="13" t="e">
        <f>VLOOKUP(D5,'[1]GESTIÓN CONTRAC FONAM NACION'!$AC:$AE,2,FALSE)</f>
        <v>#REF!</v>
      </c>
      <c r="G5" s="13" t="e">
        <f t="shared" si="1"/>
        <v>#REF!</v>
      </c>
      <c r="H5" s="21">
        <v>44957</v>
      </c>
      <c r="I5" s="22" t="s">
        <v>67</v>
      </c>
      <c r="J5" s="23"/>
      <c r="K5" s="13" t="s">
        <v>52</v>
      </c>
      <c r="L5" s="24" t="s">
        <v>53</v>
      </c>
      <c r="M5" s="23"/>
      <c r="N5" s="23"/>
      <c r="O5" s="25">
        <v>3889578</v>
      </c>
      <c r="P5" s="26" t="e">
        <v>#VALUE!</v>
      </c>
      <c r="Q5" s="13" t="s">
        <v>54</v>
      </c>
      <c r="R5" s="13" t="s">
        <v>55</v>
      </c>
      <c r="S5" s="114" t="s">
        <v>1277</v>
      </c>
      <c r="T5" s="26"/>
      <c r="U5" s="26">
        <v>1088309433</v>
      </c>
      <c r="V5" s="13" t="s">
        <v>27</v>
      </c>
      <c r="W5" s="13">
        <v>120</v>
      </c>
      <c r="X5" s="14">
        <v>44958</v>
      </c>
      <c r="Y5" s="14">
        <v>45077</v>
      </c>
      <c r="Z5" s="14"/>
      <c r="AA5" s="15" t="s">
        <v>56</v>
      </c>
      <c r="AB5" s="27" t="s">
        <v>68</v>
      </c>
      <c r="AC5" s="8">
        <v>2023</v>
      </c>
      <c r="AD5" s="8" t="s">
        <v>58</v>
      </c>
    </row>
    <row r="6" spans="1:30" x14ac:dyDescent="0.25">
      <c r="A6" s="9" t="s">
        <v>69</v>
      </c>
      <c r="B6" s="8" t="s">
        <v>23</v>
      </c>
      <c r="C6" s="13" t="s">
        <v>49</v>
      </c>
      <c r="D6" s="8" t="s">
        <v>70</v>
      </c>
      <c r="E6" s="13">
        <f t="shared" si="0"/>
        <v>2</v>
      </c>
      <c r="F6" s="13" t="e">
        <f>VLOOKUP(D6,'[1]GESTIÓN CONTRAC FONAM NACION'!$AC:$AE,2,FALSE)</f>
        <v>#REF!</v>
      </c>
      <c r="G6" s="13" t="e">
        <f t="shared" si="1"/>
        <v>#REF!</v>
      </c>
      <c r="H6" s="21">
        <v>44967</v>
      </c>
      <c r="I6" s="22" t="s">
        <v>71</v>
      </c>
      <c r="J6" s="23"/>
      <c r="K6" s="13" t="s">
        <v>52</v>
      </c>
      <c r="L6" s="24" t="s">
        <v>53</v>
      </c>
      <c r="M6" s="23"/>
      <c r="N6" s="23"/>
      <c r="O6" s="25">
        <v>2896360</v>
      </c>
      <c r="P6" s="26" t="e">
        <v>#VALUE!</v>
      </c>
      <c r="Q6" s="13" t="s">
        <v>54</v>
      </c>
      <c r="R6" s="13" t="s">
        <v>55</v>
      </c>
      <c r="S6" s="115" t="s">
        <v>1278</v>
      </c>
      <c r="T6" s="28"/>
      <c r="U6" s="28">
        <v>1085313052</v>
      </c>
      <c r="V6" s="13" t="s">
        <v>72</v>
      </c>
      <c r="W6" s="13">
        <v>120</v>
      </c>
      <c r="X6" s="14">
        <v>44967</v>
      </c>
      <c r="Y6" s="14">
        <v>45086</v>
      </c>
      <c r="Z6" s="14"/>
      <c r="AA6" s="15" t="s">
        <v>56</v>
      </c>
      <c r="AB6" s="27" t="s">
        <v>73</v>
      </c>
      <c r="AC6" s="8">
        <v>2023</v>
      </c>
      <c r="AD6" s="8" t="s">
        <v>58</v>
      </c>
    </row>
    <row r="7" spans="1:30" x14ac:dyDescent="0.25">
      <c r="A7" s="9" t="s">
        <v>74</v>
      </c>
      <c r="B7" s="8" t="s">
        <v>23</v>
      </c>
      <c r="C7" s="13" t="s">
        <v>49</v>
      </c>
      <c r="D7" s="8" t="s">
        <v>75</v>
      </c>
      <c r="E7" s="13">
        <f t="shared" si="0"/>
        <v>2</v>
      </c>
      <c r="F7" s="13" t="e">
        <f>VLOOKUP(D7,'[1]GESTIÓN CONTRAC FONAM NACION'!$AC:$AE,2,FALSE)</f>
        <v>#REF!</v>
      </c>
      <c r="G7" s="13" t="e">
        <f t="shared" si="1"/>
        <v>#REF!</v>
      </c>
      <c r="H7" s="21">
        <v>44967</v>
      </c>
      <c r="I7" s="22" t="s">
        <v>76</v>
      </c>
      <c r="J7" s="23"/>
      <c r="K7" s="13" t="s">
        <v>52</v>
      </c>
      <c r="L7" s="24" t="s">
        <v>53</v>
      </c>
      <c r="M7" s="23"/>
      <c r="N7" s="23"/>
      <c r="O7" s="25">
        <v>3535980</v>
      </c>
      <c r="P7" s="26" t="e">
        <v>#VALUE!</v>
      </c>
      <c r="Q7" s="13" t="s">
        <v>54</v>
      </c>
      <c r="R7" s="13" t="s">
        <v>55</v>
      </c>
      <c r="S7" s="115" t="s">
        <v>1279</v>
      </c>
      <c r="T7" s="28"/>
      <c r="U7" s="28">
        <v>12745277</v>
      </c>
      <c r="V7" s="13" t="s">
        <v>72</v>
      </c>
      <c r="W7" s="13">
        <v>120</v>
      </c>
      <c r="X7" s="14">
        <v>44967</v>
      </c>
      <c r="Y7" s="14">
        <v>45086</v>
      </c>
      <c r="Z7" s="14"/>
      <c r="AA7" s="15" t="s">
        <v>56</v>
      </c>
      <c r="AB7" s="27" t="s">
        <v>77</v>
      </c>
      <c r="AC7" s="8">
        <v>2023</v>
      </c>
      <c r="AD7" s="8" t="s">
        <v>58</v>
      </c>
    </row>
    <row r="8" spans="1:30" x14ac:dyDescent="0.25">
      <c r="A8" s="9" t="s">
        <v>78</v>
      </c>
      <c r="B8" s="8" t="s">
        <v>23</v>
      </c>
      <c r="C8" s="13" t="s">
        <v>49</v>
      </c>
      <c r="D8" s="13" t="s">
        <v>79</v>
      </c>
      <c r="E8" s="13">
        <f t="shared" si="0"/>
        <v>1</v>
      </c>
      <c r="F8" s="13" t="e">
        <f>VLOOKUP(D8,'[1]GESTIÓN CONTRAC FONAM NACION'!$AC:$AE,2,FALSE)</f>
        <v>#REF!</v>
      </c>
      <c r="G8" s="13" t="e">
        <f t="shared" si="1"/>
        <v>#REF!</v>
      </c>
      <c r="H8" s="21">
        <v>44967</v>
      </c>
      <c r="I8" s="22" t="s">
        <v>80</v>
      </c>
      <c r="J8" s="23"/>
      <c r="K8" s="13" t="s">
        <v>52</v>
      </c>
      <c r="L8" s="24" t="s">
        <v>53</v>
      </c>
      <c r="M8" s="23"/>
      <c r="N8" s="23"/>
      <c r="O8" s="25">
        <v>3535980</v>
      </c>
      <c r="P8" s="26" t="e">
        <v>#VALUE!</v>
      </c>
      <c r="Q8" s="13" t="s">
        <v>54</v>
      </c>
      <c r="R8" s="13" t="s">
        <v>55</v>
      </c>
      <c r="S8" s="114" t="s">
        <v>1280</v>
      </c>
      <c r="T8" s="26"/>
      <c r="U8" s="26">
        <v>1061780027</v>
      </c>
      <c r="V8" s="13" t="s">
        <v>72</v>
      </c>
      <c r="W8" s="13">
        <v>120</v>
      </c>
      <c r="X8" s="14">
        <v>44967</v>
      </c>
      <c r="Y8" s="14">
        <v>45086</v>
      </c>
      <c r="Z8" s="14"/>
      <c r="AA8" s="15" t="s">
        <v>56</v>
      </c>
      <c r="AB8" s="27" t="s">
        <v>81</v>
      </c>
      <c r="AC8" s="8">
        <v>2023</v>
      </c>
      <c r="AD8" s="8" t="s">
        <v>58</v>
      </c>
    </row>
    <row r="9" spans="1:30" x14ac:dyDescent="0.25">
      <c r="A9" s="29" t="s">
        <v>82</v>
      </c>
      <c r="B9" s="8" t="s">
        <v>23</v>
      </c>
      <c r="C9" s="13" t="s">
        <v>49</v>
      </c>
      <c r="D9" s="13" t="s">
        <v>83</v>
      </c>
      <c r="E9" s="13">
        <f t="shared" si="0"/>
        <v>1</v>
      </c>
      <c r="F9" s="13" t="e">
        <f>VLOOKUP(D9,'[1]GESTIÓN CONTRAC FONAM NACION'!$AC:$AE,2,FALSE)</f>
        <v>#REF!</v>
      </c>
      <c r="G9" s="13" t="e">
        <f t="shared" si="1"/>
        <v>#REF!</v>
      </c>
      <c r="H9" s="21">
        <v>44967</v>
      </c>
      <c r="I9" s="22" t="s">
        <v>84</v>
      </c>
      <c r="J9" s="23"/>
      <c r="K9" s="13" t="s">
        <v>52</v>
      </c>
      <c r="L9" s="24" t="s">
        <v>53</v>
      </c>
      <c r="M9" s="23"/>
      <c r="N9" s="23"/>
      <c r="O9" s="25">
        <v>2896360</v>
      </c>
      <c r="P9" s="26">
        <v>0</v>
      </c>
      <c r="Q9" s="13" t="s">
        <v>54</v>
      </c>
      <c r="R9" s="13" t="s">
        <v>55</v>
      </c>
      <c r="S9" s="114" t="s">
        <v>1281</v>
      </c>
      <c r="T9" s="26"/>
      <c r="U9" s="26">
        <v>66856994</v>
      </c>
      <c r="V9" s="13" t="s">
        <v>85</v>
      </c>
      <c r="W9" s="13">
        <v>120</v>
      </c>
      <c r="X9" s="14">
        <v>44967</v>
      </c>
      <c r="Y9" s="14">
        <v>45086</v>
      </c>
      <c r="Z9" s="14"/>
      <c r="AA9" s="15" t="s">
        <v>56</v>
      </c>
      <c r="AB9" s="27" t="s">
        <v>86</v>
      </c>
      <c r="AC9" s="8">
        <v>2023</v>
      </c>
      <c r="AD9" s="8" t="s">
        <v>58</v>
      </c>
    </row>
    <row r="10" spans="1:30" x14ac:dyDescent="0.25">
      <c r="A10" s="29" t="s">
        <v>87</v>
      </c>
      <c r="B10" s="8" t="s">
        <v>23</v>
      </c>
      <c r="C10" s="13" t="s">
        <v>49</v>
      </c>
      <c r="D10" s="8" t="s">
        <v>88</v>
      </c>
      <c r="E10" s="13">
        <f t="shared" si="0"/>
        <v>1</v>
      </c>
      <c r="F10" s="13" t="e">
        <f>VLOOKUP(D10,'[1]GESTIÓN CONTRAC FONAM NACION'!$AC:$AE,2,FALSE)</f>
        <v>#REF!</v>
      </c>
      <c r="G10" s="13" t="e">
        <f t="shared" si="1"/>
        <v>#REF!</v>
      </c>
      <c r="H10" s="21">
        <v>44967</v>
      </c>
      <c r="I10" s="22" t="s">
        <v>89</v>
      </c>
      <c r="J10" s="23"/>
      <c r="K10" s="13" t="s">
        <v>52</v>
      </c>
      <c r="L10" s="24" t="s">
        <v>53</v>
      </c>
      <c r="M10" s="23"/>
      <c r="N10" s="23"/>
      <c r="O10" s="25">
        <v>1700220</v>
      </c>
      <c r="P10" s="26" t="e">
        <v>#VALUE!</v>
      </c>
      <c r="Q10" s="13" t="s">
        <v>54</v>
      </c>
      <c r="R10" s="13" t="s">
        <v>55</v>
      </c>
      <c r="S10" s="115" t="s">
        <v>1282</v>
      </c>
      <c r="T10" s="28"/>
      <c r="U10" s="28">
        <v>13071229</v>
      </c>
      <c r="V10" s="13" t="s">
        <v>72</v>
      </c>
      <c r="W10" s="13">
        <v>323</v>
      </c>
      <c r="X10" s="14">
        <v>44967</v>
      </c>
      <c r="Y10" s="14">
        <v>45290</v>
      </c>
      <c r="Z10" s="14"/>
      <c r="AA10" s="15" t="s">
        <v>28</v>
      </c>
      <c r="AB10" s="27" t="s">
        <v>90</v>
      </c>
      <c r="AC10" s="8">
        <v>2023</v>
      </c>
      <c r="AD10" s="8" t="s">
        <v>58</v>
      </c>
    </row>
    <row r="11" spans="1:30" x14ac:dyDescent="0.25">
      <c r="A11" s="29" t="s">
        <v>91</v>
      </c>
      <c r="B11" s="8" t="s">
        <v>23</v>
      </c>
      <c r="C11" s="13" t="s">
        <v>49</v>
      </c>
      <c r="D11" s="15" t="s">
        <v>92</v>
      </c>
      <c r="E11" s="13">
        <f t="shared" si="0"/>
        <v>2</v>
      </c>
      <c r="F11" s="13" t="e">
        <f>VLOOKUP(D11,'[1]GESTIÓN CONTRAC FONAM NACION'!$AC:$AE,2,FALSE)</f>
        <v>#REF!</v>
      </c>
      <c r="G11" s="13" t="e">
        <f t="shared" si="1"/>
        <v>#REF!</v>
      </c>
      <c r="H11" s="21">
        <v>44970</v>
      </c>
      <c r="I11" s="22" t="s">
        <v>93</v>
      </c>
      <c r="J11" s="23"/>
      <c r="K11" s="13" t="s">
        <v>52</v>
      </c>
      <c r="L11" s="24" t="s">
        <v>53</v>
      </c>
      <c r="M11" s="23"/>
      <c r="N11" s="23"/>
      <c r="O11" s="25">
        <v>2896360</v>
      </c>
      <c r="P11" s="26" t="e">
        <v>#VALUE!</v>
      </c>
      <c r="Q11" s="13" t="s">
        <v>54</v>
      </c>
      <c r="R11" s="13" t="s">
        <v>55</v>
      </c>
      <c r="S11" s="115" t="s">
        <v>1283</v>
      </c>
      <c r="T11" s="28"/>
      <c r="U11" s="28">
        <v>1112787514</v>
      </c>
      <c r="V11" s="13" t="s">
        <v>94</v>
      </c>
      <c r="W11" s="13">
        <v>303</v>
      </c>
      <c r="X11" s="14">
        <v>44970</v>
      </c>
      <c r="Y11" s="14">
        <v>45089</v>
      </c>
      <c r="Z11" s="14"/>
      <c r="AA11" s="15" t="s">
        <v>56</v>
      </c>
      <c r="AB11" s="27" t="s">
        <v>95</v>
      </c>
      <c r="AC11" s="8">
        <v>2023</v>
      </c>
      <c r="AD11" s="8" t="s">
        <v>58</v>
      </c>
    </row>
    <row r="12" spans="1:30" x14ac:dyDescent="0.25">
      <c r="A12" s="29" t="s">
        <v>96</v>
      </c>
      <c r="B12" s="8" t="s">
        <v>23</v>
      </c>
      <c r="C12" s="13" t="s">
        <v>49</v>
      </c>
      <c r="D12" s="15" t="s">
        <v>97</v>
      </c>
      <c r="E12" s="13">
        <f t="shared" si="0"/>
        <v>1</v>
      </c>
      <c r="F12" s="13" t="e">
        <f>VLOOKUP(D12,'[1]GESTIÓN CONTRAC FONAM NACION'!$AC:$AE,2,FALSE)</f>
        <v>#REF!</v>
      </c>
      <c r="G12" s="13" t="e">
        <f t="shared" si="1"/>
        <v>#REF!</v>
      </c>
      <c r="H12" s="21">
        <v>44968</v>
      </c>
      <c r="I12" s="22" t="s">
        <v>98</v>
      </c>
      <c r="J12" s="23"/>
      <c r="K12" s="13" t="s">
        <v>52</v>
      </c>
      <c r="L12" s="30" t="s">
        <v>53</v>
      </c>
      <c r="M12" s="23"/>
      <c r="N12" s="23"/>
      <c r="O12" s="31">
        <v>1700220</v>
      </c>
      <c r="P12" s="26">
        <v>9974624</v>
      </c>
      <c r="Q12" s="13" t="s">
        <v>54</v>
      </c>
      <c r="R12" s="13" t="s">
        <v>55</v>
      </c>
      <c r="S12" s="115" t="s">
        <v>1284</v>
      </c>
      <c r="T12" s="28"/>
      <c r="U12" s="28">
        <v>1085248019</v>
      </c>
      <c r="V12" s="13" t="s">
        <v>72</v>
      </c>
      <c r="W12" s="13">
        <v>320</v>
      </c>
      <c r="X12" s="14">
        <v>44970</v>
      </c>
      <c r="Y12" s="14">
        <v>45146</v>
      </c>
      <c r="Z12" s="14"/>
      <c r="AA12" s="15" t="s">
        <v>99</v>
      </c>
      <c r="AB12" s="27" t="s">
        <v>100</v>
      </c>
      <c r="AC12" s="8">
        <v>2023</v>
      </c>
      <c r="AD12" s="8" t="s">
        <v>58</v>
      </c>
    </row>
    <row r="13" spans="1:30" x14ac:dyDescent="0.25">
      <c r="A13" s="32" t="s">
        <v>101</v>
      </c>
      <c r="B13" s="8" t="s">
        <v>23</v>
      </c>
      <c r="C13" s="13" t="s">
        <v>49</v>
      </c>
      <c r="D13" s="15" t="s">
        <v>102</v>
      </c>
      <c r="E13" s="13">
        <f t="shared" si="0"/>
        <v>1</v>
      </c>
      <c r="F13" s="13" t="e">
        <f>VLOOKUP(D13,'[1]GESTIÓN CONTRAC FONAM NACION'!$AC:$AE,2,FALSE)</f>
        <v>#REF!</v>
      </c>
      <c r="G13" s="13" t="e">
        <f t="shared" si="1"/>
        <v>#REF!</v>
      </c>
      <c r="H13" s="21">
        <v>45147</v>
      </c>
      <c r="I13" s="22" t="s">
        <v>98</v>
      </c>
      <c r="J13" s="23"/>
      <c r="K13" s="13" t="s">
        <v>52</v>
      </c>
      <c r="L13" s="30" t="s">
        <v>53</v>
      </c>
      <c r="M13" s="23"/>
      <c r="N13" s="23"/>
      <c r="O13" s="31">
        <v>1700220</v>
      </c>
      <c r="P13" s="26">
        <v>8047708</v>
      </c>
      <c r="Q13" s="13" t="s">
        <v>54</v>
      </c>
      <c r="R13" s="13" t="s">
        <v>55</v>
      </c>
      <c r="S13" s="115" t="s">
        <v>1285</v>
      </c>
      <c r="T13" s="28"/>
      <c r="U13" s="28">
        <v>98394216</v>
      </c>
      <c r="V13" s="13" t="s">
        <v>72</v>
      </c>
      <c r="W13" s="13">
        <v>143</v>
      </c>
      <c r="X13" s="14">
        <v>45147</v>
      </c>
      <c r="Y13" s="14">
        <v>45290</v>
      </c>
      <c r="Z13" s="14"/>
      <c r="AA13" s="15" t="s">
        <v>28</v>
      </c>
      <c r="AB13" s="27" t="s">
        <v>100</v>
      </c>
      <c r="AC13" s="8">
        <v>2023</v>
      </c>
      <c r="AD13" s="8" t="s">
        <v>58</v>
      </c>
    </row>
    <row r="14" spans="1:30" x14ac:dyDescent="0.25">
      <c r="A14" s="29" t="s">
        <v>103</v>
      </c>
      <c r="B14" s="8" t="s">
        <v>23</v>
      </c>
      <c r="C14" s="13" t="s">
        <v>49</v>
      </c>
      <c r="D14" s="13" t="s">
        <v>104</v>
      </c>
      <c r="E14" s="13">
        <f t="shared" si="0"/>
        <v>2</v>
      </c>
      <c r="F14" s="13" t="e">
        <f>VLOOKUP(D14,'[1]GESTIÓN CONTRAC FONAM NACION'!$AC:$AE,2,FALSE)</f>
        <v>#REF!</v>
      </c>
      <c r="G14" s="13" t="e">
        <f t="shared" si="1"/>
        <v>#REF!</v>
      </c>
      <c r="H14" s="21">
        <v>44970</v>
      </c>
      <c r="I14" s="22" t="s">
        <v>105</v>
      </c>
      <c r="J14" s="23"/>
      <c r="K14" s="13" t="s">
        <v>52</v>
      </c>
      <c r="L14" s="24" t="s">
        <v>53</v>
      </c>
      <c r="M14" s="23"/>
      <c r="N14" s="23"/>
      <c r="O14" s="25">
        <v>2896360</v>
      </c>
      <c r="P14" s="26" t="e">
        <v>#VALUE!</v>
      </c>
      <c r="Q14" s="13" t="s">
        <v>54</v>
      </c>
      <c r="R14" s="13" t="s">
        <v>55</v>
      </c>
      <c r="S14" s="114" t="s">
        <v>1286</v>
      </c>
      <c r="T14" s="26"/>
      <c r="U14" s="26">
        <v>36287806</v>
      </c>
      <c r="V14" s="13" t="s">
        <v>106</v>
      </c>
      <c r="W14" s="13">
        <v>120</v>
      </c>
      <c r="X14" s="14">
        <v>44970</v>
      </c>
      <c r="Y14" s="14">
        <v>45089</v>
      </c>
      <c r="Z14" s="14"/>
      <c r="AA14" s="15" t="s">
        <v>56</v>
      </c>
      <c r="AB14" s="27" t="s">
        <v>107</v>
      </c>
      <c r="AC14" s="8">
        <v>2023</v>
      </c>
      <c r="AD14" s="8" t="s">
        <v>58</v>
      </c>
    </row>
    <row r="15" spans="1:30" x14ac:dyDescent="0.25">
      <c r="A15" s="29" t="s">
        <v>108</v>
      </c>
      <c r="B15" s="8" t="s">
        <v>23</v>
      </c>
      <c r="C15" s="13" t="s">
        <v>49</v>
      </c>
      <c r="D15" s="15" t="s">
        <v>109</v>
      </c>
      <c r="E15" s="13">
        <f t="shared" si="0"/>
        <v>2</v>
      </c>
      <c r="F15" s="13" t="e">
        <f>VLOOKUP(D15,'[1]GESTIÓN CONTRAC FONAM NACION'!$AC:$AE,2,FALSE)</f>
        <v>#REF!</v>
      </c>
      <c r="G15" s="13" t="e">
        <f t="shared" si="1"/>
        <v>#REF!</v>
      </c>
      <c r="H15" s="21">
        <v>44970</v>
      </c>
      <c r="I15" s="22" t="s">
        <v>110</v>
      </c>
      <c r="J15" s="23"/>
      <c r="K15" s="13" t="s">
        <v>52</v>
      </c>
      <c r="L15" s="24" t="s">
        <v>53</v>
      </c>
      <c r="M15" s="23"/>
      <c r="N15" s="23"/>
      <c r="O15" s="25">
        <v>2896360</v>
      </c>
      <c r="P15" s="26" t="e">
        <v>#VALUE!</v>
      </c>
      <c r="Q15" s="13" t="s">
        <v>54</v>
      </c>
      <c r="R15" s="13" t="s">
        <v>55</v>
      </c>
      <c r="S15" s="115" t="s">
        <v>1287</v>
      </c>
      <c r="T15" s="28"/>
      <c r="U15" s="28">
        <v>1110454070</v>
      </c>
      <c r="V15" s="13" t="s">
        <v>111</v>
      </c>
      <c r="W15" s="13">
        <v>120</v>
      </c>
      <c r="X15" s="14">
        <v>44970</v>
      </c>
      <c r="Y15" s="14">
        <v>45089</v>
      </c>
      <c r="Z15" s="14"/>
      <c r="AA15" s="15" t="s">
        <v>56</v>
      </c>
      <c r="AB15" s="27" t="s">
        <v>112</v>
      </c>
      <c r="AC15" s="8">
        <v>2023</v>
      </c>
      <c r="AD15" s="8" t="s">
        <v>58</v>
      </c>
    </row>
    <row r="16" spans="1:30" x14ac:dyDescent="0.25">
      <c r="A16" s="29" t="s">
        <v>113</v>
      </c>
      <c r="B16" s="8" t="s">
        <v>23</v>
      </c>
      <c r="C16" s="13" t="s">
        <v>49</v>
      </c>
      <c r="D16" s="15" t="s">
        <v>114</v>
      </c>
      <c r="E16" s="13">
        <f t="shared" si="0"/>
        <v>2</v>
      </c>
      <c r="F16" s="13" t="e">
        <f>VLOOKUP(D16,'[1]GESTIÓN CONTRAC FONAM NACION'!$AC:$AE,2,FALSE)</f>
        <v>#REF!</v>
      </c>
      <c r="G16" s="13" t="e">
        <f t="shared" si="1"/>
        <v>#REF!</v>
      </c>
      <c r="H16" s="21">
        <v>44970</v>
      </c>
      <c r="I16" s="22" t="s">
        <v>115</v>
      </c>
      <c r="J16" s="23"/>
      <c r="K16" s="13" t="s">
        <v>52</v>
      </c>
      <c r="L16" s="24" t="s">
        <v>53</v>
      </c>
      <c r="M16" s="23"/>
      <c r="N16" s="23"/>
      <c r="O16" s="25">
        <v>2729728</v>
      </c>
      <c r="P16" s="26" t="e">
        <v>#VALUE!</v>
      </c>
      <c r="Q16" s="13" t="s">
        <v>54</v>
      </c>
      <c r="R16" s="13" t="s">
        <v>55</v>
      </c>
      <c r="S16" s="115" t="s">
        <v>1288</v>
      </c>
      <c r="T16" s="28"/>
      <c r="U16" s="28">
        <v>43433412</v>
      </c>
      <c r="V16" s="13" t="s">
        <v>116</v>
      </c>
      <c r="W16" s="13">
        <v>120</v>
      </c>
      <c r="X16" s="14">
        <v>44970</v>
      </c>
      <c r="Y16" s="14">
        <v>45089</v>
      </c>
      <c r="Z16" s="14"/>
      <c r="AA16" s="15" t="s">
        <v>56</v>
      </c>
      <c r="AB16" s="27" t="s">
        <v>117</v>
      </c>
      <c r="AC16" s="8">
        <v>2023</v>
      </c>
      <c r="AD16" s="8" t="s">
        <v>58</v>
      </c>
    </row>
    <row r="17" spans="1:30" x14ac:dyDescent="0.25">
      <c r="A17" s="29" t="s">
        <v>118</v>
      </c>
      <c r="B17" s="8" t="s">
        <v>23</v>
      </c>
      <c r="C17" s="13" t="s">
        <v>49</v>
      </c>
      <c r="D17" s="15" t="s">
        <v>119</v>
      </c>
      <c r="E17" s="13">
        <f t="shared" si="0"/>
        <v>2</v>
      </c>
      <c r="F17" s="13" t="e">
        <f>VLOOKUP(D17,'[1]GESTIÓN CONTRAC FONAM NACION'!$AC:$AE,2,FALSE)</f>
        <v>#REF!</v>
      </c>
      <c r="G17" s="13" t="e">
        <f t="shared" si="1"/>
        <v>#REF!</v>
      </c>
      <c r="H17" s="21">
        <v>44970</v>
      </c>
      <c r="I17" s="22" t="s">
        <v>120</v>
      </c>
      <c r="J17" s="23"/>
      <c r="K17" s="13" t="s">
        <v>52</v>
      </c>
      <c r="L17" s="24" t="s">
        <v>53</v>
      </c>
      <c r="M17" s="23"/>
      <c r="N17" s="23"/>
      <c r="O17" s="25">
        <v>5271477</v>
      </c>
      <c r="P17" s="26" t="e">
        <v>#VALUE!</v>
      </c>
      <c r="Q17" s="13" t="s">
        <v>54</v>
      </c>
      <c r="R17" s="13" t="s">
        <v>55</v>
      </c>
      <c r="S17" s="115" t="s">
        <v>1289</v>
      </c>
      <c r="T17" s="28"/>
      <c r="U17" s="28">
        <v>43926348</v>
      </c>
      <c r="V17" s="13" t="s">
        <v>27</v>
      </c>
      <c r="W17" s="13">
        <v>120</v>
      </c>
      <c r="X17" s="14">
        <v>44970</v>
      </c>
      <c r="Y17" s="14">
        <v>45089</v>
      </c>
      <c r="Z17" s="14"/>
      <c r="AA17" s="15" t="s">
        <v>56</v>
      </c>
      <c r="AB17" s="27" t="s">
        <v>121</v>
      </c>
      <c r="AC17" s="8">
        <v>2023</v>
      </c>
      <c r="AD17" s="8" t="s">
        <v>58</v>
      </c>
    </row>
    <row r="18" spans="1:30" x14ac:dyDescent="0.25">
      <c r="A18" s="29" t="s">
        <v>122</v>
      </c>
      <c r="B18" s="8" t="s">
        <v>23</v>
      </c>
      <c r="C18" s="13" t="s">
        <v>49</v>
      </c>
      <c r="D18" s="15" t="s">
        <v>123</v>
      </c>
      <c r="E18" s="13">
        <f t="shared" si="0"/>
        <v>1</v>
      </c>
      <c r="F18" s="13" t="e">
        <f>VLOOKUP(D18,'[1]GESTIÓN CONTRAC FONAM NACION'!$AC:$AE,2,FALSE)</f>
        <v>#REF!</v>
      </c>
      <c r="G18" s="13" t="e">
        <f t="shared" si="1"/>
        <v>#REF!</v>
      </c>
      <c r="H18" s="21">
        <v>44970</v>
      </c>
      <c r="I18" s="22" t="s">
        <v>124</v>
      </c>
      <c r="J18" s="23"/>
      <c r="K18" s="13" t="s">
        <v>52</v>
      </c>
      <c r="L18" s="24" t="s">
        <v>53</v>
      </c>
      <c r="M18" s="23"/>
      <c r="N18" s="23"/>
      <c r="O18" s="25">
        <v>2896360</v>
      </c>
      <c r="P18" s="26" t="e">
        <v>#VALUE!</v>
      </c>
      <c r="Q18" s="13" t="s">
        <v>54</v>
      </c>
      <c r="R18" s="13" t="s">
        <v>55</v>
      </c>
      <c r="S18" s="115" t="s">
        <v>1290</v>
      </c>
      <c r="T18" s="28"/>
      <c r="U18" s="28">
        <v>1069762916</v>
      </c>
      <c r="V18" s="13" t="s">
        <v>27</v>
      </c>
      <c r="W18" s="13">
        <v>120</v>
      </c>
      <c r="X18" s="33">
        <v>44970</v>
      </c>
      <c r="Y18" s="14">
        <v>45089</v>
      </c>
      <c r="Z18" s="14"/>
      <c r="AA18" s="15" t="s">
        <v>56</v>
      </c>
      <c r="AB18" s="27" t="s">
        <v>125</v>
      </c>
      <c r="AC18" s="8">
        <v>2023</v>
      </c>
      <c r="AD18" s="8" t="s">
        <v>58</v>
      </c>
    </row>
    <row r="19" spans="1:30" x14ac:dyDescent="0.25">
      <c r="A19" s="29" t="s">
        <v>126</v>
      </c>
      <c r="B19" s="8" t="s">
        <v>23</v>
      </c>
      <c r="C19" s="13" t="s">
        <v>49</v>
      </c>
      <c r="D19" s="15" t="s">
        <v>127</v>
      </c>
      <c r="E19" s="13">
        <f t="shared" si="0"/>
        <v>2</v>
      </c>
      <c r="F19" s="13" t="e">
        <f>VLOOKUP(D19,'[1]GESTIÓN CONTRAC FONAM NACION'!$AC:$AE,2,FALSE)</f>
        <v>#REF!</v>
      </c>
      <c r="G19" s="13" t="e">
        <f t="shared" si="1"/>
        <v>#REF!</v>
      </c>
      <c r="H19" s="21">
        <v>44971</v>
      </c>
      <c r="I19" s="22" t="s">
        <v>128</v>
      </c>
      <c r="J19" s="23"/>
      <c r="K19" s="13" t="s">
        <v>52</v>
      </c>
      <c r="L19" s="24" t="s">
        <v>53</v>
      </c>
      <c r="M19" s="23"/>
      <c r="N19" s="23"/>
      <c r="O19" s="25">
        <v>2896360</v>
      </c>
      <c r="P19" s="26" t="e">
        <v>#VALUE!</v>
      </c>
      <c r="Q19" s="13" t="s">
        <v>54</v>
      </c>
      <c r="R19" s="13" t="s">
        <v>55</v>
      </c>
      <c r="S19" s="115" t="s">
        <v>1291</v>
      </c>
      <c r="T19" s="28"/>
      <c r="U19" s="28">
        <v>1085927170</v>
      </c>
      <c r="V19" s="13" t="s">
        <v>129</v>
      </c>
      <c r="W19" s="13">
        <v>120</v>
      </c>
      <c r="X19" s="14">
        <v>44971</v>
      </c>
      <c r="Y19" s="14">
        <v>45090</v>
      </c>
      <c r="Z19" s="14"/>
      <c r="AA19" s="15" t="s">
        <v>56</v>
      </c>
      <c r="AB19" s="27" t="s">
        <v>130</v>
      </c>
      <c r="AC19" s="8">
        <v>2023</v>
      </c>
      <c r="AD19" s="8" t="s">
        <v>58</v>
      </c>
    </row>
    <row r="20" spans="1:30" x14ac:dyDescent="0.25">
      <c r="A20" s="29" t="s">
        <v>131</v>
      </c>
      <c r="B20" s="8" t="s">
        <v>23</v>
      </c>
      <c r="C20" s="13" t="s">
        <v>49</v>
      </c>
      <c r="D20" s="15" t="s">
        <v>132</v>
      </c>
      <c r="E20" s="13">
        <f t="shared" si="0"/>
        <v>1</v>
      </c>
      <c r="F20" s="13" t="e">
        <f>VLOOKUP(D20,'[1]GESTIÓN CONTRAC FONAM NACION'!$AC:$AE,2,FALSE)</f>
        <v>#REF!</v>
      </c>
      <c r="G20" s="13" t="e">
        <f t="shared" si="1"/>
        <v>#REF!</v>
      </c>
      <c r="H20" s="21">
        <v>44971</v>
      </c>
      <c r="I20" s="22" t="s">
        <v>133</v>
      </c>
      <c r="J20" s="23"/>
      <c r="K20" s="13" t="s">
        <v>52</v>
      </c>
      <c r="L20" s="24" t="s">
        <v>53</v>
      </c>
      <c r="M20" s="23"/>
      <c r="N20" s="23"/>
      <c r="O20" s="25">
        <v>2896360</v>
      </c>
      <c r="P20" s="26" t="e">
        <v>#VALUE!</v>
      </c>
      <c r="Q20" s="13" t="s">
        <v>54</v>
      </c>
      <c r="R20" s="13" t="s">
        <v>55</v>
      </c>
      <c r="S20" s="115" t="s">
        <v>1292</v>
      </c>
      <c r="T20" s="28"/>
      <c r="U20" s="28">
        <v>1130623796</v>
      </c>
      <c r="V20" s="13" t="s">
        <v>134</v>
      </c>
      <c r="W20" s="13">
        <v>120</v>
      </c>
      <c r="X20" s="14">
        <v>44971</v>
      </c>
      <c r="Y20" s="14">
        <v>45090</v>
      </c>
      <c r="Z20" s="14"/>
      <c r="AA20" s="15" t="s">
        <v>56</v>
      </c>
      <c r="AB20" s="27" t="s">
        <v>135</v>
      </c>
      <c r="AC20" s="8">
        <v>2023</v>
      </c>
      <c r="AD20" s="8" t="s">
        <v>58</v>
      </c>
    </row>
    <row r="21" spans="1:30" x14ac:dyDescent="0.25">
      <c r="A21" s="9" t="s">
        <v>136</v>
      </c>
      <c r="B21" s="8" t="s">
        <v>23</v>
      </c>
      <c r="C21" s="13" t="s">
        <v>49</v>
      </c>
      <c r="D21" s="8" t="s">
        <v>137</v>
      </c>
      <c r="E21" s="13">
        <f t="shared" si="0"/>
        <v>2</v>
      </c>
      <c r="F21" s="13" t="e">
        <f>VLOOKUP(D21,'[1]GESTIÓN CONTRAC FONAM NACION'!$AC:$AE,2,FALSE)</f>
        <v>#REF!</v>
      </c>
      <c r="G21" s="13" t="e">
        <f t="shared" si="1"/>
        <v>#REF!</v>
      </c>
      <c r="H21" s="21">
        <v>44971</v>
      </c>
      <c r="I21" s="22" t="s">
        <v>120</v>
      </c>
      <c r="J21" s="23"/>
      <c r="K21" s="13" t="s">
        <v>52</v>
      </c>
      <c r="L21" s="24" t="s">
        <v>53</v>
      </c>
      <c r="M21" s="23"/>
      <c r="N21" s="23"/>
      <c r="O21" s="25">
        <v>5271477</v>
      </c>
      <c r="P21" s="26" t="e">
        <v>#VALUE!</v>
      </c>
      <c r="Q21" s="13" t="s">
        <v>54</v>
      </c>
      <c r="R21" s="13" t="s">
        <v>55</v>
      </c>
      <c r="S21" s="115" t="s">
        <v>1293</v>
      </c>
      <c r="T21" s="28"/>
      <c r="U21" s="28">
        <v>1128435853</v>
      </c>
      <c r="V21" s="13" t="s">
        <v>27</v>
      </c>
      <c r="W21" s="13">
        <v>120</v>
      </c>
      <c r="X21" s="14">
        <v>44971</v>
      </c>
      <c r="Y21" s="14">
        <v>45090</v>
      </c>
      <c r="Z21" s="14"/>
      <c r="AA21" s="15" t="s">
        <v>56</v>
      </c>
      <c r="AB21" s="27" t="s">
        <v>138</v>
      </c>
      <c r="AC21" s="8">
        <v>2023</v>
      </c>
      <c r="AD21" s="8" t="s">
        <v>58</v>
      </c>
    </row>
    <row r="22" spans="1:30" x14ac:dyDescent="0.25">
      <c r="A22" s="9" t="s">
        <v>139</v>
      </c>
      <c r="B22" s="8" t="s">
        <v>23</v>
      </c>
      <c r="C22" s="13" t="s">
        <v>49</v>
      </c>
      <c r="D22" s="8" t="s">
        <v>140</v>
      </c>
      <c r="E22" s="13">
        <f t="shared" si="0"/>
        <v>2</v>
      </c>
      <c r="F22" s="13" t="e">
        <f>VLOOKUP(D22,'[1]GESTIÓN CONTRAC FONAM NACION'!$AC:$AE,2,FALSE)</f>
        <v>#REF!</v>
      </c>
      <c r="G22" s="13" t="e">
        <f t="shared" si="1"/>
        <v>#REF!</v>
      </c>
      <c r="H22" s="21">
        <v>44971</v>
      </c>
      <c r="I22" s="22" t="s">
        <v>141</v>
      </c>
      <c r="J22" s="23"/>
      <c r="K22" s="13" t="s">
        <v>52</v>
      </c>
      <c r="L22" s="24" t="s">
        <v>53</v>
      </c>
      <c r="M22" s="23"/>
      <c r="N22" s="23"/>
      <c r="O22" s="34">
        <v>5877696</v>
      </c>
      <c r="P22" s="26" t="e">
        <v>#VALUE!</v>
      </c>
      <c r="Q22" s="13" t="s">
        <v>54</v>
      </c>
      <c r="R22" s="13" t="s">
        <v>55</v>
      </c>
      <c r="S22" s="115" t="s">
        <v>1294</v>
      </c>
      <c r="T22" s="28"/>
      <c r="U22" s="28">
        <v>75101063</v>
      </c>
      <c r="V22" s="13" t="s">
        <v>27</v>
      </c>
      <c r="W22" s="13">
        <v>120</v>
      </c>
      <c r="X22" s="14">
        <v>44971</v>
      </c>
      <c r="Y22" s="14">
        <v>45090</v>
      </c>
      <c r="Z22" s="14"/>
      <c r="AA22" s="15" t="s">
        <v>56</v>
      </c>
      <c r="AB22" s="27" t="s">
        <v>142</v>
      </c>
      <c r="AC22" s="8">
        <v>2023</v>
      </c>
      <c r="AD22" s="8" t="s">
        <v>58</v>
      </c>
    </row>
    <row r="23" spans="1:30" ht="30" x14ac:dyDescent="0.25">
      <c r="A23" s="9" t="s">
        <v>143</v>
      </c>
      <c r="B23" s="8" t="s">
        <v>23</v>
      </c>
      <c r="C23" s="13" t="s">
        <v>49</v>
      </c>
      <c r="D23" s="8" t="s">
        <v>144</v>
      </c>
      <c r="E23" s="13">
        <f t="shared" si="0"/>
        <v>1</v>
      </c>
      <c r="F23" s="13" t="e">
        <f>VLOOKUP(D23,'[1]GESTIÓN CONTRAC FONAM NACION'!$AC:$AE,2,FALSE)</f>
        <v>#REF!</v>
      </c>
      <c r="G23" s="13" t="e">
        <f t="shared" si="1"/>
        <v>#REF!</v>
      </c>
      <c r="H23" s="21">
        <v>44971</v>
      </c>
      <c r="I23" s="22" t="s">
        <v>145</v>
      </c>
      <c r="J23" s="23"/>
      <c r="K23" s="13" t="s">
        <v>52</v>
      </c>
      <c r="L23" s="24" t="s">
        <v>53</v>
      </c>
      <c r="M23" s="23"/>
      <c r="N23" s="23"/>
      <c r="O23" s="34">
        <v>1700220</v>
      </c>
      <c r="P23" s="26" t="e">
        <v>#VALUE!</v>
      </c>
      <c r="Q23" s="13" t="s">
        <v>54</v>
      </c>
      <c r="R23" s="13" t="s">
        <v>55</v>
      </c>
      <c r="S23" s="115" t="s">
        <v>1295</v>
      </c>
      <c r="T23" s="28"/>
      <c r="U23" s="28">
        <v>98215266</v>
      </c>
      <c r="V23" s="35" t="s">
        <v>129</v>
      </c>
      <c r="W23" s="13">
        <v>319</v>
      </c>
      <c r="X23" s="14">
        <v>44971</v>
      </c>
      <c r="Y23" s="14">
        <v>45290</v>
      </c>
      <c r="Z23" s="14"/>
      <c r="AA23" s="15" t="s">
        <v>28</v>
      </c>
      <c r="AB23" s="27" t="s">
        <v>146</v>
      </c>
      <c r="AC23" s="8">
        <v>2023</v>
      </c>
      <c r="AD23" s="8" t="s">
        <v>58</v>
      </c>
    </row>
    <row r="24" spans="1:30" ht="30" x14ac:dyDescent="0.25">
      <c r="A24" s="29" t="s">
        <v>147</v>
      </c>
      <c r="B24" s="8" t="s">
        <v>23</v>
      </c>
      <c r="C24" s="36" t="s">
        <v>49</v>
      </c>
      <c r="D24" s="36" t="s">
        <v>148</v>
      </c>
      <c r="E24" s="13">
        <f t="shared" si="0"/>
        <v>1</v>
      </c>
      <c r="F24" s="13" t="e">
        <f>VLOOKUP(D24,'[1]GESTIÓN CONTRAC FONAM NACION'!$AC:$AE,2,FALSE)</f>
        <v>#REF!</v>
      </c>
      <c r="G24" s="13" t="e">
        <f t="shared" si="1"/>
        <v>#REF!</v>
      </c>
      <c r="H24" s="21">
        <v>44971</v>
      </c>
      <c r="I24" s="22" t="s">
        <v>149</v>
      </c>
      <c r="J24" s="23"/>
      <c r="K24" s="36" t="s">
        <v>52</v>
      </c>
      <c r="L24" s="24" t="s">
        <v>53</v>
      </c>
      <c r="M24" s="23"/>
      <c r="N24" s="23"/>
      <c r="O24" s="37">
        <v>1700220</v>
      </c>
      <c r="P24" s="38" t="e">
        <v>#VALUE!</v>
      </c>
      <c r="Q24" s="36" t="s">
        <v>54</v>
      </c>
      <c r="R24" s="13" t="s">
        <v>55</v>
      </c>
      <c r="S24" s="114" t="s">
        <v>1296</v>
      </c>
      <c r="T24" s="26"/>
      <c r="U24" s="26">
        <v>87573505</v>
      </c>
      <c r="V24" s="35" t="s">
        <v>129</v>
      </c>
      <c r="W24" s="36">
        <v>320</v>
      </c>
      <c r="X24" s="11">
        <v>44971</v>
      </c>
      <c r="Y24" s="11">
        <v>45290</v>
      </c>
      <c r="Z24" s="14"/>
      <c r="AA24" s="39" t="s">
        <v>28</v>
      </c>
      <c r="AB24" s="40" t="s">
        <v>150</v>
      </c>
      <c r="AC24" s="8">
        <v>2023</v>
      </c>
      <c r="AD24" s="8" t="s">
        <v>58</v>
      </c>
    </row>
    <row r="25" spans="1:30" x14ac:dyDescent="0.25">
      <c r="A25" s="29" t="s">
        <v>151</v>
      </c>
      <c r="B25" s="8" t="s">
        <v>23</v>
      </c>
      <c r="C25" s="13" t="s">
        <v>49</v>
      </c>
      <c r="D25" s="8" t="s">
        <v>152</v>
      </c>
      <c r="E25" s="13">
        <f t="shared" si="0"/>
        <v>1</v>
      </c>
      <c r="F25" s="13" t="e">
        <f>VLOOKUP(D25,'[1]GESTIÓN CONTRAC FONAM NACION'!$AC:$AE,2,FALSE)</f>
        <v>#REF!</v>
      </c>
      <c r="G25" s="13" t="e">
        <f t="shared" si="1"/>
        <v>#REF!</v>
      </c>
      <c r="H25" s="21">
        <v>44971</v>
      </c>
      <c r="I25" s="22" t="s">
        <v>153</v>
      </c>
      <c r="J25" s="23"/>
      <c r="K25" s="13" t="s">
        <v>52</v>
      </c>
      <c r="L25" s="24" t="s">
        <v>53</v>
      </c>
      <c r="M25" s="23"/>
      <c r="N25" s="23"/>
      <c r="O25" s="34">
        <v>1700220</v>
      </c>
      <c r="P25" s="26" t="e">
        <v>#VALUE!</v>
      </c>
      <c r="Q25" s="13" t="s">
        <v>54</v>
      </c>
      <c r="R25" s="13" t="s">
        <v>55</v>
      </c>
      <c r="S25" s="115" t="s">
        <v>1297</v>
      </c>
      <c r="T25" s="28"/>
      <c r="U25" s="28">
        <v>93298119</v>
      </c>
      <c r="V25" s="13" t="s">
        <v>94</v>
      </c>
      <c r="W25" s="13">
        <v>319</v>
      </c>
      <c r="X25" s="14">
        <v>44971</v>
      </c>
      <c r="Y25" s="14">
        <v>45061</v>
      </c>
      <c r="Z25" s="14">
        <v>45062</v>
      </c>
      <c r="AA25" s="15" t="s">
        <v>154</v>
      </c>
      <c r="AB25" s="27" t="s">
        <v>155</v>
      </c>
      <c r="AC25" s="8">
        <v>2023</v>
      </c>
      <c r="AD25" s="8" t="s">
        <v>58</v>
      </c>
    </row>
    <row r="26" spans="1:30" x14ac:dyDescent="0.25">
      <c r="A26" s="9" t="s">
        <v>156</v>
      </c>
      <c r="B26" s="8" t="s">
        <v>23</v>
      </c>
      <c r="C26" s="13" t="s">
        <v>49</v>
      </c>
      <c r="D26" s="8" t="s">
        <v>157</v>
      </c>
      <c r="E26" s="13">
        <f t="shared" si="0"/>
        <v>1</v>
      </c>
      <c r="F26" s="13" t="e">
        <f>VLOOKUP(D26,'[1]GESTIÓN CONTRAC FONAM NACION'!$AC:$AE,2,FALSE)</f>
        <v>#REF!</v>
      </c>
      <c r="G26" s="13" t="e">
        <f t="shared" si="1"/>
        <v>#REF!</v>
      </c>
      <c r="H26" s="21">
        <v>44971</v>
      </c>
      <c r="I26" s="22" t="s">
        <v>158</v>
      </c>
      <c r="J26" s="23"/>
      <c r="K26" s="13" t="s">
        <v>52</v>
      </c>
      <c r="L26" s="24" t="s">
        <v>53</v>
      </c>
      <c r="M26" s="23"/>
      <c r="N26" s="23"/>
      <c r="O26" s="34">
        <v>1929749</v>
      </c>
      <c r="P26" s="26" t="e">
        <v>#VALUE!</v>
      </c>
      <c r="Q26" s="13" t="s">
        <v>54</v>
      </c>
      <c r="R26" s="13" t="s">
        <v>55</v>
      </c>
      <c r="S26" s="115" t="s">
        <v>1298</v>
      </c>
      <c r="T26" s="28"/>
      <c r="U26" s="28">
        <v>16078561</v>
      </c>
      <c r="V26" s="13" t="s">
        <v>94</v>
      </c>
      <c r="W26" s="13">
        <v>319</v>
      </c>
      <c r="X26" s="14">
        <v>44971</v>
      </c>
      <c r="Y26" s="14">
        <v>45290</v>
      </c>
      <c r="Z26" s="14"/>
      <c r="AA26" s="15" t="s">
        <v>28</v>
      </c>
      <c r="AB26" s="27" t="s">
        <v>159</v>
      </c>
      <c r="AC26" s="8">
        <v>2023</v>
      </c>
      <c r="AD26" s="8" t="s">
        <v>58</v>
      </c>
    </row>
    <row r="27" spans="1:30" x14ac:dyDescent="0.25">
      <c r="A27" s="9" t="s">
        <v>160</v>
      </c>
      <c r="B27" s="8" t="s">
        <v>23</v>
      </c>
      <c r="C27" s="13" t="s">
        <v>49</v>
      </c>
      <c r="D27" s="8" t="s">
        <v>161</v>
      </c>
      <c r="E27" s="13">
        <f t="shared" si="0"/>
        <v>1</v>
      </c>
      <c r="F27" s="13" t="e">
        <f>VLOOKUP(D27,'[1]GESTIÓN CONTRAC FONAM NACION'!$AC:$AE,2,FALSE)</f>
        <v>#REF!</v>
      </c>
      <c r="G27" s="13" t="e">
        <f t="shared" si="1"/>
        <v>#REF!</v>
      </c>
      <c r="H27" s="21">
        <v>44971</v>
      </c>
      <c r="I27" s="22" t="s">
        <v>162</v>
      </c>
      <c r="J27" s="23"/>
      <c r="K27" s="13" t="s">
        <v>52</v>
      </c>
      <c r="L27" s="24" t="s">
        <v>53</v>
      </c>
      <c r="M27" s="23"/>
      <c r="N27" s="23"/>
      <c r="O27" s="34">
        <v>1700220</v>
      </c>
      <c r="P27" s="26" t="e">
        <v>#VALUE!</v>
      </c>
      <c r="Q27" s="13" t="s">
        <v>54</v>
      </c>
      <c r="R27" s="13" t="s">
        <v>55</v>
      </c>
      <c r="S27" s="115" t="s">
        <v>1299</v>
      </c>
      <c r="T27" s="28"/>
      <c r="U27" s="28">
        <v>1104698887</v>
      </c>
      <c r="V27" s="13" t="s">
        <v>94</v>
      </c>
      <c r="W27" s="13">
        <v>319</v>
      </c>
      <c r="X27" s="14">
        <v>44971</v>
      </c>
      <c r="Y27" s="14">
        <v>45290</v>
      </c>
      <c r="Z27" s="14"/>
      <c r="AA27" s="15" t="s">
        <v>28</v>
      </c>
      <c r="AB27" s="27" t="s">
        <v>163</v>
      </c>
      <c r="AC27" s="8">
        <v>2023</v>
      </c>
      <c r="AD27" s="8" t="s">
        <v>58</v>
      </c>
    </row>
    <row r="28" spans="1:30" x14ac:dyDescent="0.25">
      <c r="A28" s="29" t="s">
        <v>164</v>
      </c>
      <c r="B28" s="8" t="s">
        <v>23</v>
      </c>
      <c r="C28" s="13" t="s">
        <v>49</v>
      </c>
      <c r="D28" s="13" t="s">
        <v>165</v>
      </c>
      <c r="E28" s="13">
        <f t="shared" si="0"/>
        <v>1</v>
      </c>
      <c r="F28" s="13" t="e">
        <f>VLOOKUP(D28,'[1]GESTIÓN CONTRAC FONAM NACION'!$AC:$AE,2,FALSE)</f>
        <v>#REF!</v>
      </c>
      <c r="G28" s="13" t="e">
        <f t="shared" si="1"/>
        <v>#REF!</v>
      </c>
      <c r="H28" s="21">
        <v>44971</v>
      </c>
      <c r="I28" s="22" t="s">
        <v>166</v>
      </c>
      <c r="J28" s="23"/>
      <c r="K28" s="13" t="s">
        <v>52</v>
      </c>
      <c r="L28" s="30" t="s">
        <v>53</v>
      </c>
      <c r="M28" s="23"/>
      <c r="N28" s="23"/>
      <c r="O28" s="25">
        <v>1700220</v>
      </c>
      <c r="P28" s="26" t="e">
        <v>#VALUE!</v>
      </c>
      <c r="Q28" s="13" t="s">
        <v>54</v>
      </c>
      <c r="R28" s="13" t="s">
        <v>55</v>
      </c>
      <c r="S28" s="114" t="s">
        <v>1300</v>
      </c>
      <c r="T28" s="26"/>
      <c r="U28" s="26">
        <v>6014127</v>
      </c>
      <c r="V28" s="13" t="s">
        <v>94</v>
      </c>
      <c r="W28" s="13">
        <v>303</v>
      </c>
      <c r="X28" s="14">
        <v>44971</v>
      </c>
      <c r="Y28" s="14">
        <v>45290</v>
      </c>
      <c r="Z28" s="14"/>
      <c r="AA28" s="15" t="s">
        <v>28</v>
      </c>
      <c r="AB28" s="27" t="s">
        <v>167</v>
      </c>
      <c r="AC28" s="8">
        <v>2023</v>
      </c>
      <c r="AD28" s="8" t="s">
        <v>58</v>
      </c>
    </row>
    <row r="29" spans="1:30" x14ac:dyDescent="0.25">
      <c r="A29" s="29" t="s">
        <v>168</v>
      </c>
      <c r="B29" s="8" t="s">
        <v>23</v>
      </c>
      <c r="C29" s="13" t="s">
        <v>49</v>
      </c>
      <c r="D29" s="13" t="s">
        <v>169</v>
      </c>
      <c r="E29" s="13">
        <f t="shared" si="0"/>
        <v>1</v>
      </c>
      <c r="F29" s="13" t="e">
        <f>VLOOKUP(D29,'[1]GESTIÓN CONTRAC FONAM NACION'!$AC:$AE,2,FALSE)</f>
        <v>#REF!</v>
      </c>
      <c r="G29" s="13" t="e">
        <f t="shared" si="1"/>
        <v>#REF!</v>
      </c>
      <c r="H29" s="21">
        <v>44972</v>
      </c>
      <c r="I29" s="22" t="s">
        <v>170</v>
      </c>
      <c r="J29" s="23"/>
      <c r="K29" s="13" t="s">
        <v>52</v>
      </c>
      <c r="L29" s="24" t="s">
        <v>53</v>
      </c>
      <c r="M29" s="23"/>
      <c r="N29" s="23"/>
      <c r="O29" s="25">
        <v>2896360</v>
      </c>
      <c r="P29" s="26" t="e">
        <v>#VALUE!</v>
      </c>
      <c r="Q29" s="13" t="s">
        <v>54</v>
      </c>
      <c r="R29" s="13" t="s">
        <v>55</v>
      </c>
      <c r="S29" s="114" t="s">
        <v>1301</v>
      </c>
      <c r="T29" s="26"/>
      <c r="U29" s="26">
        <v>1052395035</v>
      </c>
      <c r="V29" s="13" t="s">
        <v>94</v>
      </c>
      <c r="W29" s="13">
        <v>303</v>
      </c>
      <c r="X29" s="14">
        <v>44972</v>
      </c>
      <c r="Y29" s="14">
        <v>45051</v>
      </c>
      <c r="Z29" s="14">
        <v>45051</v>
      </c>
      <c r="AA29" s="15" t="s">
        <v>154</v>
      </c>
      <c r="AB29" s="27" t="s">
        <v>171</v>
      </c>
      <c r="AC29" s="8">
        <v>2023</v>
      </c>
      <c r="AD29" s="8" t="s">
        <v>58</v>
      </c>
    </row>
    <row r="30" spans="1:30" x14ac:dyDescent="0.25">
      <c r="A30" s="9" t="s">
        <v>172</v>
      </c>
      <c r="B30" s="8" t="s">
        <v>23</v>
      </c>
      <c r="C30" s="13" t="s">
        <v>49</v>
      </c>
      <c r="D30" s="13" t="s">
        <v>173</v>
      </c>
      <c r="E30" s="13">
        <f t="shared" si="0"/>
        <v>2</v>
      </c>
      <c r="F30" s="13" t="e">
        <f>VLOOKUP(D30,'[1]GESTIÓN CONTRAC FONAM NACION'!$AC:$AE,2,FALSE)</f>
        <v>#REF!</v>
      </c>
      <c r="G30" s="13" t="e">
        <f t="shared" si="1"/>
        <v>#REF!</v>
      </c>
      <c r="H30" s="21">
        <v>44972</v>
      </c>
      <c r="I30" s="22" t="s">
        <v>174</v>
      </c>
      <c r="J30" s="23"/>
      <c r="K30" s="13" t="s">
        <v>52</v>
      </c>
      <c r="L30" s="24" t="s">
        <v>53</v>
      </c>
      <c r="M30" s="23"/>
      <c r="N30" s="23"/>
      <c r="O30" s="34">
        <v>2481571</v>
      </c>
      <c r="P30" s="26" t="e">
        <v>#VALUE!</v>
      </c>
      <c r="Q30" s="13" t="s">
        <v>54</v>
      </c>
      <c r="R30" s="13" t="s">
        <v>55</v>
      </c>
      <c r="S30" s="115" t="s">
        <v>1302</v>
      </c>
      <c r="T30" s="28"/>
      <c r="U30" s="28">
        <v>1046953005</v>
      </c>
      <c r="V30" s="13" t="s">
        <v>27</v>
      </c>
      <c r="W30" s="13">
        <v>120</v>
      </c>
      <c r="X30" s="14">
        <v>44972</v>
      </c>
      <c r="Y30" s="14">
        <v>45091</v>
      </c>
      <c r="Z30" s="14"/>
      <c r="AA30" s="15" t="s">
        <v>56</v>
      </c>
      <c r="AB30" s="27" t="s">
        <v>175</v>
      </c>
      <c r="AC30" s="8">
        <v>2023</v>
      </c>
      <c r="AD30" s="8" t="s">
        <v>58</v>
      </c>
    </row>
    <row r="31" spans="1:30" x14ac:dyDescent="0.25">
      <c r="A31" s="9" t="s">
        <v>176</v>
      </c>
      <c r="B31" s="8" t="s">
        <v>23</v>
      </c>
      <c r="C31" s="13" t="s">
        <v>49</v>
      </c>
      <c r="D31" s="8" t="s">
        <v>177</v>
      </c>
      <c r="E31" s="13">
        <f t="shared" si="0"/>
        <v>1</v>
      </c>
      <c r="F31" s="13" t="e">
        <f>VLOOKUP(D31,'[1]GESTIÓN CONTRAC FONAM NACION'!$AC:$AE,2,FALSE)</f>
        <v>#REF!</v>
      </c>
      <c r="G31" s="13" t="e">
        <f t="shared" si="1"/>
        <v>#REF!</v>
      </c>
      <c r="H31" s="21">
        <v>44972</v>
      </c>
      <c r="I31" s="22" t="s">
        <v>153</v>
      </c>
      <c r="J31" s="23"/>
      <c r="K31" s="13" t="s">
        <v>52</v>
      </c>
      <c r="L31" s="24" t="s">
        <v>53</v>
      </c>
      <c r="M31" s="23"/>
      <c r="N31" s="23"/>
      <c r="O31" s="34">
        <v>1700220</v>
      </c>
      <c r="P31" s="26" t="e">
        <v>#VALUE!</v>
      </c>
      <c r="Q31" s="13" t="s">
        <v>54</v>
      </c>
      <c r="R31" s="13" t="s">
        <v>55</v>
      </c>
      <c r="S31" s="115" t="s">
        <v>1303</v>
      </c>
      <c r="T31" s="28"/>
      <c r="U31" s="28">
        <v>1104695297</v>
      </c>
      <c r="V31" s="13" t="s">
        <v>94</v>
      </c>
      <c r="W31" s="13">
        <v>318</v>
      </c>
      <c r="X31" s="14">
        <v>44972</v>
      </c>
      <c r="Y31" s="14">
        <v>45112</v>
      </c>
      <c r="Z31" s="14"/>
      <c r="AA31" s="15" t="s">
        <v>99</v>
      </c>
      <c r="AB31" s="27" t="s">
        <v>178</v>
      </c>
      <c r="AC31" s="8">
        <v>2023</v>
      </c>
      <c r="AD31" s="8" t="s">
        <v>58</v>
      </c>
    </row>
    <row r="32" spans="1:30" x14ac:dyDescent="0.25">
      <c r="A32" s="41" t="s">
        <v>179</v>
      </c>
      <c r="B32" s="8" t="s">
        <v>23</v>
      </c>
      <c r="C32" s="13" t="s">
        <v>49</v>
      </c>
      <c r="D32" s="15" t="s">
        <v>180</v>
      </c>
      <c r="E32" s="13">
        <f t="shared" si="0"/>
        <v>1</v>
      </c>
      <c r="F32" s="13" t="e">
        <f>VLOOKUP(D32,'[1]GESTIÓN CONTRAC FONAM NACION'!$AC:$AE,2,FALSE)</f>
        <v>#REF!</v>
      </c>
      <c r="G32" s="13" t="e">
        <f t="shared" si="1"/>
        <v>#REF!</v>
      </c>
      <c r="H32" s="21">
        <v>45113</v>
      </c>
      <c r="I32" s="22" t="s">
        <v>153</v>
      </c>
      <c r="J32" s="23"/>
      <c r="K32" s="13" t="s">
        <v>52</v>
      </c>
      <c r="L32" s="24" t="s">
        <v>53</v>
      </c>
      <c r="M32" s="23"/>
      <c r="N32" s="23"/>
      <c r="O32" s="31">
        <v>1700220</v>
      </c>
      <c r="P32" s="26">
        <v>3060396</v>
      </c>
      <c r="Q32" s="13" t="s">
        <v>54</v>
      </c>
      <c r="R32" s="13" t="s">
        <v>55</v>
      </c>
      <c r="S32" s="115" t="s">
        <v>1304</v>
      </c>
      <c r="T32" s="28"/>
      <c r="U32" s="28">
        <v>104695130</v>
      </c>
      <c r="V32" s="13" t="s">
        <v>94</v>
      </c>
      <c r="W32" s="13">
        <v>177</v>
      </c>
      <c r="X32" s="14">
        <v>45113</v>
      </c>
      <c r="Y32" s="14">
        <v>45290</v>
      </c>
      <c r="Z32" s="14"/>
      <c r="AA32" s="15" t="s">
        <v>28</v>
      </c>
      <c r="AB32" s="27" t="s">
        <v>178</v>
      </c>
      <c r="AC32" s="8">
        <v>2023</v>
      </c>
      <c r="AD32" s="8" t="s">
        <v>58</v>
      </c>
    </row>
    <row r="33" spans="1:30" x14ac:dyDescent="0.25">
      <c r="A33" s="9" t="s">
        <v>181</v>
      </c>
      <c r="B33" s="8" t="s">
        <v>23</v>
      </c>
      <c r="C33" s="13" t="s">
        <v>49</v>
      </c>
      <c r="D33" s="13" t="s">
        <v>182</v>
      </c>
      <c r="E33" s="13">
        <f t="shared" si="0"/>
        <v>2</v>
      </c>
      <c r="F33" s="13" t="e">
        <f>VLOOKUP(D33,'[1]GESTIÓN CONTRAC FONAM NACION'!$AC:$AE,2,FALSE)</f>
        <v>#REF!</v>
      </c>
      <c r="G33" s="13" t="e">
        <f t="shared" si="1"/>
        <v>#REF!</v>
      </c>
      <c r="H33" s="21">
        <v>44972</v>
      </c>
      <c r="I33" s="22" t="s">
        <v>183</v>
      </c>
      <c r="J33" s="23"/>
      <c r="K33" s="13" t="s">
        <v>52</v>
      </c>
      <c r="L33" s="24" t="s">
        <v>53</v>
      </c>
      <c r="M33" s="23"/>
      <c r="N33" s="23"/>
      <c r="O33" s="25">
        <v>2896360</v>
      </c>
      <c r="P33" s="26" t="e">
        <v>#VALUE!</v>
      </c>
      <c r="Q33" s="13" t="s">
        <v>54</v>
      </c>
      <c r="R33" s="13" t="s">
        <v>55</v>
      </c>
      <c r="S33" s="114" t="s">
        <v>1305</v>
      </c>
      <c r="T33" s="26"/>
      <c r="U33" s="26">
        <v>1061692064</v>
      </c>
      <c r="V33" s="13" t="s">
        <v>184</v>
      </c>
      <c r="W33" s="13">
        <v>120</v>
      </c>
      <c r="X33" s="14">
        <v>44972</v>
      </c>
      <c r="Y33" s="14">
        <v>45091</v>
      </c>
      <c r="Z33" s="14"/>
      <c r="AA33" s="15" t="s">
        <v>56</v>
      </c>
      <c r="AB33" s="27" t="s">
        <v>185</v>
      </c>
      <c r="AC33" s="8">
        <v>2023</v>
      </c>
      <c r="AD33" s="8" t="s">
        <v>58</v>
      </c>
    </row>
    <row r="34" spans="1:30" x14ac:dyDescent="0.25">
      <c r="A34" s="9" t="s">
        <v>186</v>
      </c>
      <c r="B34" s="8" t="s">
        <v>23</v>
      </c>
      <c r="C34" s="13" t="s">
        <v>49</v>
      </c>
      <c r="D34" s="13" t="s">
        <v>187</v>
      </c>
      <c r="E34" s="13">
        <f t="shared" si="0"/>
        <v>2</v>
      </c>
      <c r="F34" s="13" t="e">
        <f>VLOOKUP(D34,'[1]GESTIÓN CONTRAC FONAM NACION'!$AC:$AE,2,FALSE)</f>
        <v>#REF!</v>
      </c>
      <c r="G34" s="13" t="e">
        <f t="shared" si="1"/>
        <v>#REF!</v>
      </c>
      <c r="H34" s="21">
        <v>44973</v>
      </c>
      <c r="I34" s="22" t="s">
        <v>188</v>
      </c>
      <c r="J34" s="23"/>
      <c r="K34" s="13" t="s">
        <v>52</v>
      </c>
      <c r="L34" s="24" t="s">
        <v>53</v>
      </c>
      <c r="M34" s="23"/>
      <c r="N34" s="23"/>
      <c r="O34" s="34">
        <v>2896360</v>
      </c>
      <c r="P34" s="26" t="e">
        <v>#VALUE!</v>
      </c>
      <c r="Q34" s="13" t="s">
        <v>54</v>
      </c>
      <c r="R34" s="13" t="s">
        <v>55</v>
      </c>
      <c r="S34" s="114" t="s">
        <v>1306</v>
      </c>
      <c r="T34" s="26"/>
      <c r="U34" s="26">
        <v>1061763316</v>
      </c>
      <c r="V34" s="13" t="s">
        <v>189</v>
      </c>
      <c r="W34" s="13">
        <v>120</v>
      </c>
      <c r="X34" s="14">
        <v>44973</v>
      </c>
      <c r="Y34" s="14">
        <v>45092</v>
      </c>
      <c r="Z34" s="14"/>
      <c r="AA34" s="15" t="s">
        <v>56</v>
      </c>
      <c r="AB34" s="27" t="s">
        <v>190</v>
      </c>
      <c r="AC34" s="8">
        <v>2023</v>
      </c>
      <c r="AD34" s="8" t="s">
        <v>58</v>
      </c>
    </row>
    <row r="35" spans="1:30" x14ac:dyDescent="0.25">
      <c r="A35" s="9" t="s">
        <v>191</v>
      </c>
      <c r="B35" s="8" t="s">
        <v>23</v>
      </c>
      <c r="C35" s="13" t="s">
        <v>49</v>
      </c>
      <c r="D35" s="13" t="s">
        <v>192</v>
      </c>
      <c r="E35" s="13">
        <f t="shared" si="0"/>
        <v>1</v>
      </c>
      <c r="F35" s="13" t="e">
        <f>VLOOKUP(D35,'[1]GESTIÓN CONTRAC FONAM NACION'!$AC:$AE,2,FALSE)</f>
        <v>#REF!</v>
      </c>
      <c r="G35" s="13" t="e">
        <f t="shared" si="1"/>
        <v>#REF!</v>
      </c>
      <c r="H35" s="21">
        <v>44973</v>
      </c>
      <c r="I35" s="22" t="s">
        <v>193</v>
      </c>
      <c r="J35" s="23"/>
      <c r="K35" s="13" t="s">
        <v>52</v>
      </c>
      <c r="L35" s="24" t="s">
        <v>53</v>
      </c>
      <c r="M35" s="23"/>
      <c r="N35" s="23"/>
      <c r="O35" s="25">
        <v>2896360</v>
      </c>
      <c r="P35" s="26" t="e">
        <v>#VALUE!</v>
      </c>
      <c r="Q35" s="13" t="s">
        <v>54</v>
      </c>
      <c r="R35" s="13" t="s">
        <v>55</v>
      </c>
      <c r="S35" s="114" t="s">
        <v>1307</v>
      </c>
      <c r="T35" s="26"/>
      <c r="U35" s="26">
        <v>1079607397</v>
      </c>
      <c r="V35" s="13" t="s">
        <v>111</v>
      </c>
      <c r="W35" s="13">
        <v>303</v>
      </c>
      <c r="X35" s="14">
        <v>44973</v>
      </c>
      <c r="Y35" s="14">
        <v>45290</v>
      </c>
      <c r="Z35" s="14"/>
      <c r="AA35" s="15" t="s">
        <v>28</v>
      </c>
      <c r="AB35" s="27" t="s">
        <v>194</v>
      </c>
      <c r="AC35" s="8">
        <v>2023</v>
      </c>
      <c r="AD35" s="8" t="s">
        <v>58</v>
      </c>
    </row>
    <row r="36" spans="1:30" x14ac:dyDescent="0.25">
      <c r="A36" s="9" t="s">
        <v>195</v>
      </c>
      <c r="B36" s="8" t="s">
        <v>23</v>
      </c>
      <c r="C36" s="13" t="s">
        <v>49</v>
      </c>
      <c r="D36" s="13" t="s">
        <v>196</v>
      </c>
      <c r="E36" s="13">
        <f t="shared" si="0"/>
        <v>1</v>
      </c>
      <c r="F36" s="13" t="e">
        <f>VLOOKUP(D36,'[1]GESTIÓN CONTRAC FONAM NACION'!$AC:$AE,2,FALSE)</f>
        <v>#REF!</v>
      </c>
      <c r="G36" s="13" t="e">
        <f t="shared" si="1"/>
        <v>#REF!</v>
      </c>
      <c r="H36" s="21">
        <v>44973</v>
      </c>
      <c r="I36" s="22" t="s">
        <v>197</v>
      </c>
      <c r="J36" s="23"/>
      <c r="K36" s="13" t="s">
        <v>52</v>
      </c>
      <c r="L36" s="24" t="s">
        <v>53</v>
      </c>
      <c r="M36" s="23"/>
      <c r="N36" s="23"/>
      <c r="O36" s="34">
        <v>1700220</v>
      </c>
      <c r="P36" s="26" t="e">
        <v>#VALUE!</v>
      </c>
      <c r="Q36" s="13" t="s">
        <v>54</v>
      </c>
      <c r="R36" s="13" t="s">
        <v>55</v>
      </c>
      <c r="S36" s="114" t="s">
        <v>1308</v>
      </c>
      <c r="T36" s="26"/>
      <c r="U36" s="26">
        <v>1079604020</v>
      </c>
      <c r="V36" s="13" t="s">
        <v>111</v>
      </c>
      <c r="W36" s="13">
        <v>317</v>
      </c>
      <c r="X36" s="14">
        <v>44974</v>
      </c>
      <c r="Y36" s="14">
        <v>45290</v>
      </c>
      <c r="Z36" s="14"/>
      <c r="AA36" s="15" t="s">
        <v>28</v>
      </c>
      <c r="AB36" s="27" t="s">
        <v>198</v>
      </c>
      <c r="AC36" s="8">
        <v>2023</v>
      </c>
      <c r="AD36" s="8" t="s">
        <v>58</v>
      </c>
    </row>
    <row r="37" spans="1:30" x14ac:dyDescent="0.25">
      <c r="A37" s="29" t="s">
        <v>199</v>
      </c>
      <c r="B37" s="8" t="s">
        <v>23</v>
      </c>
      <c r="C37" s="13" t="s">
        <v>49</v>
      </c>
      <c r="D37" s="13" t="s">
        <v>200</v>
      </c>
      <c r="E37" s="13">
        <f t="shared" si="0"/>
        <v>1</v>
      </c>
      <c r="F37" s="13" t="e">
        <f>VLOOKUP(D37,'[1]GESTIÓN CONTRAC FONAM NACION'!$AC:$AE,2,FALSE)</f>
        <v>#REF!</v>
      </c>
      <c r="G37" s="13" t="e">
        <f t="shared" si="1"/>
        <v>#REF!</v>
      </c>
      <c r="H37" s="21">
        <v>44974</v>
      </c>
      <c r="I37" s="22" t="s">
        <v>201</v>
      </c>
      <c r="J37" s="23"/>
      <c r="K37" s="13" t="s">
        <v>52</v>
      </c>
      <c r="L37" s="24" t="s">
        <v>53</v>
      </c>
      <c r="M37" s="23"/>
      <c r="N37" s="23"/>
      <c r="O37" s="34">
        <v>1700220</v>
      </c>
      <c r="P37" s="26" t="e">
        <v>#VALUE!</v>
      </c>
      <c r="Q37" s="13" t="s">
        <v>54</v>
      </c>
      <c r="R37" s="13" t="s">
        <v>55</v>
      </c>
      <c r="S37" s="114" t="s">
        <v>1309</v>
      </c>
      <c r="T37" s="26"/>
      <c r="U37" s="26">
        <v>1079606870</v>
      </c>
      <c r="V37" s="13" t="s">
        <v>111</v>
      </c>
      <c r="W37" s="13">
        <v>316</v>
      </c>
      <c r="X37" s="14">
        <v>44974</v>
      </c>
      <c r="Y37" s="14">
        <v>45290</v>
      </c>
      <c r="Z37" s="14"/>
      <c r="AA37" s="15" t="s">
        <v>28</v>
      </c>
      <c r="AB37" s="27" t="s">
        <v>202</v>
      </c>
      <c r="AC37" s="8">
        <v>2023</v>
      </c>
      <c r="AD37" s="8" t="s">
        <v>58</v>
      </c>
    </row>
    <row r="38" spans="1:30" x14ac:dyDescent="0.25">
      <c r="A38" s="29" t="s">
        <v>203</v>
      </c>
      <c r="B38" s="8" t="s">
        <v>23</v>
      </c>
      <c r="C38" s="13" t="s">
        <v>49</v>
      </c>
      <c r="D38" s="13" t="s">
        <v>204</v>
      </c>
      <c r="E38" s="13">
        <f t="shared" si="0"/>
        <v>1</v>
      </c>
      <c r="F38" s="13" t="e">
        <f>VLOOKUP(D38,'[1]GESTIÓN CONTRAC FONAM NACION'!$AC:$AE,2,FALSE)</f>
        <v>#REF!</v>
      </c>
      <c r="G38" s="13" t="e">
        <f t="shared" si="1"/>
        <v>#REF!</v>
      </c>
      <c r="H38" s="21">
        <v>44978</v>
      </c>
      <c r="I38" s="22" t="s">
        <v>205</v>
      </c>
      <c r="J38" s="23"/>
      <c r="K38" s="13" t="s">
        <v>52</v>
      </c>
      <c r="L38" s="24" t="s">
        <v>53</v>
      </c>
      <c r="M38" s="23"/>
      <c r="N38" s="23"/>
      <c r="O38" s="25">
        <v>2896360</v>
      </c>
      <c r="P38" s="26">
        <v>18150522</v>
      </c>
      <c r="Q38" s="13" t="s">
        <v>54</v>
      </c>
      <c r="R38" s="13" t="s">
        <v>55</v>
      </c>
      <c r="S38" s="114" t="s">
        <v>1310</v>
      </c>
      <c r="T38" s="26"/>
      <c r="U38" s="26">
        <v>16071421</v>
      </c>
      <c r="V38" s="13" t="s">
        <v>94</v>
      </c>
      <c r="W38" s="13">
        <v>313</v>
      </c>
      <c r="X38" s="14">
        <v>44978</v>
      </c>
      <c r="Y38" s="14">
        <v>45166</v>
      </c>
      <c r="Z38" s="14">
        <v>45166</v>
      </c>
      <c r="AA38" s="15" t="s">
        <v>99</v>
      </c>
      <c r="AB38" s="27" t="s">
        <v>206</v>
      </c>
      <c r="AC38" s="8">
        <v>2023</v>
      </c>
      <c r="AD38" s="8" t="s">
        <v>58</v>
      </c>
    </row>
    <row r="39" spans="1:30" x14ac:dyDescent="0.25">
      <c r="A39" s="32" t="s">
        <v>207</v>
      </c>
      <c r="B39" s="8" t="s">
        <v>23</v>
      </c>
      <c r="C39" s="13" t="s">
        <v>49</v>
      </c>
      <c r="D39" s="13" t="s">
        <v>208</v>
      </c>
      <c r="E39" s="13">
        <f t="shared" si="0"/>
        <v>2</v>
      </c>
      <c r="F39" s="13" t="e">
        <f>VLOOKUP(D39,'[1]GESTIÓN CONTRAC FONAM NACION'!$AC:$AE,2,FALSE)</f>
        <v>#REF!</v>
      </c>
      <c r="G39" s="13" t="e">
        <f t="shared" si="1"/>
        <v>#REF!</v>
      </c>
      <c r="H39" s="21">
        <v>45167</v>
      </c>
      <c r="I39" s="22" t="s">
        <v>205</v>
      </c>
      <c r="J39" s="23"/>
      <c r="K39" s="13" t="s">
        <v>52</v>
      </c>
      <c r="L39" s="24" t="s">
        <v>53</v>
      </c>
      <c r="M39" s="23"/>
      <c r="N39" s="23"/>
      <c r="O39" s="25">
        <v>2896360</v>
      </c>
      <c r="P39" s="26" t="e">
        <v>#VALUE!</v>
      </c>
      <c r="Q39" s="13" t="s">
        <v>54</v>
      </c>
      <c r="R39" s="13" t="s">
        <v>55</v>
      </c>
      <c r="S39" s="114" t="s">
        <v>1311</v>
      </c>
      <c r="T39" s="26"/>
      <c r="U39" s="26">
        <v>75098964</v>
      </c>
      <c r="V39" s="13" t="s">
        <v>94</v>
      </c>
      <c r="W39" s="13">
        <v>123</v>
      </c>
      <c r="X39" s="14">
        <v>45167</v>
      </c>
      <c r="Y39" s="14">
        <v>45290</v>
      </c>
      <c r="Z39" s="14"/>
      <c r="AA39" s="15" t="s">
        <v>28</v>
      </c>
      <c r="AB39" s="27" t="s">
        <v>206</v>
      </c>
      <c r="AC39" s="8">
        <v>2023</v>
      </c>
      <c r="AD39" s="8" t="s">
        <v>58</v>
      </c>
    </row>
    <row r="40" spans="1:30" x14ac:dyDescent="0.25">
      <c r="A40" s="42" t="s">
        <v>209</v>
      </c>
      <c r="B40" s="8" t="s">
        <v>23</v>
      </c>
      <c r="C40" s="13" t="s">
        <v>49</v>
      </c>
      <c r="D40" s="13" t="s">
        <v>210</v>
      </c>
      <c r="E40" s="13">
        <f t="shared" si="0"/>
        <v>2</v>
      </c>
      <c r="F40" s="13" t="e">
        <f>VLOOKUP(D40,'[1]GESTIÓN CONTRAC FONAM NACION'!$AC:$AE,2,FALSE)</f>
        <v>#REF!</v>
      </c>
      <c r="G40" s="13" t="e">
        <f t="shared" si="1"/>
        <v>#REF!</v>
      </c>
      <c r="H40" s="43">
        <v>44974</v>
      </c>
      <c r="I40" s="22" t="s">
        <v>211</v>
      </c>
      <c r="J40" s="23"/>
      <c r="K40" s="13" t="s">
        <v>52</v>
      </c>
      <c r="L40" s="24" t="s">
        <v>53</v>
      </c>
      <c r="M40" s="23"/>
      <c r="N40" s="23"/>
      <c r="O40" s="34">
        <v>1497991</v>
      </c>
      <c r="P40" s="26" t="e">
        <v>#VALUE!</v>
      </c>
      <c r="Q40" s="13" t="s">
        <v>54</v>
      </c>
      <c r="R40" s="13" t="s">
        <v>55</v>
      </c>
      <c r="S40" s="114" t="s">
        <v>1312</v>
      </c>
      <c r="T40" s="26"/>
      <c r="U40" s="26">
        <v>1079607895</v>
      </c>
      <c r="V40" s="13" t="s">
        <v>111</v>
      </c>
      <c r="W40" s="13">
        <v>316</v>
      </c>
      <c r="X40" s="14">
        <v>44974</v>
      </c>
      <c r="Y40" s="14">
        <v>45181</v>
      </c>
      <c r="Z40" s="14"/>
      <c r="AA40" s="15" t="s">
        <v>99</v>
      </c>
      <c r="AB40" s="27" t="s">
        <v>212</v>
      </c>
      <c r="AC40" s="8">
        <v>2023</v>
      </c>
      <c r="AD40" s="8" t="s">
        <v>58</v>
      </c>
    </row>
    <row r="41" spans="1:30" x14ac:dyDescent="0.25">
      <c r="A41" s="44" t="s">
        <v>213</v>
      </c>
      <c r="B41" s="8" t="s">
        <v>23</v>
      </c>
      <c r="C41" s="13" t="s">
        <v>49</v>
      </c>
      <c r="D41" s="13" t="s">
        <v>214</v>
      </c>
      <c r="E41" s="13">
        <f t="shared" si="0"/>
        <v>1</v>
      </c>
      <c r="F41" s="13" t="e">
        <f>VLOOKUP(D41,'[1]GESTIÓN CONTRAC FONAM NACION'!$AC:$AE,2,FALSE)</f>
        <v>#REF!</v>
      </c>
      <c r="G41" s="13" t="e">
        <f t="shared" si="1"/>
        <v>#REF!</v>
      </c>
      <c r="H41" s="43">
        <v>45182</v>
      </c>
      <c r="I41" s="22" t="s">
        <v>211</v>
      </c>
      <c r="J41" s="23"/>
      <c r="K41" s="13" t="s">
        <v>52</v>
      </c>
      <c r="L41" s="24" t="s">
        <v>53</v>
      </c>
      <c r="M41" s="23"/>
      <c r="N41" s="23"/>
      <c r="O41" s="34">
        <v>1497991</v>
      </c>
      <c r="P41" s="26">
        <v>5392768</v>
      </c>
      <c r="Q41" s="13" t="s">
        <v>54</v>
      </c>
      <c r="R41" s="13" t="s">
        <v>55</v>
      </c>
      <c r="S41" s="114" t="s">
        <v>1313</v>
      </c>
      <c r="T41" s="26"/>
      <c r="U41" s="26">
        <v>1003894149</v>
      </c>
      <c r="V41" s="13" t="s">
        <v>111</v>
      </c>
      <c r="W41" s="13">
        <v>108</v>
      </c>
      <c r="X41" s="14">
        <v>45182</v>
      </c>
      <c r="Y41" s="14">
        <v>45290</v>
      </c>
      <c r="Z41" s="14"/>
      <c r="AA41" s="15" t="s">
        <v>28</v>
      </c>
      <c r="AB41" s="27" t="s">
        <v>212</v>
      </c>
      <c r="AC41" s="8">
        <v>2023</v>
      </c>
      <c r="AD41" s="8" t="s">
        <v>58</v>
      </c>
    </row>
    <row r="42" spans="1:30" x14ac:dyDescent="0.25">
      <c r="A42" s="42" t="s">
        <v>215</v>
      </c>
      <c r="B42" s="8" t="s">
        <v>23</v>
      </c>
      <c r="C42" s="13" t="s">
        <v>49</v>
      </c>
      <c r="D42" s="13" t="s">
        <v>216</v>
      </c>
      <c r="E42" s="13">
        <f t="shared" si="0"/>
        <v>1</v>
      </c>
      <c r="F42" s="13" t="e">
        <f>VLOOKUP(D42,'[1]GESTIÓN CONTRAC FONAM NACION'!$AC:$AE,2,FALSE)</f>
        <v>#REF!</v>
      </c>
      <c r="G42" s="13" t="e">
        <f t="shared" si="1"/>
        <v>#REF!</v>
      </c>
      <c r="H42" s="43">
        <v>44974</v>
      </c>
      <c r="I42" s="22" t="s">
        <v>217</v>
      </c>
      <c r="J42" s="23"/>
      <c r="K42" s="13" t="s">
        <v>52</v>
      </c>
      <c r="L42" s="24" t="s">
        <v>53</v>
      </c>
      <c r="M42" s="23"/>
      <c r="N42" s="23"/>
      <c r="O42" s="31">
        <v>1497991</v>
      </c>
      <c r="P42" s="26" t="e">
        <v>#VALUE!</v>
      </c>
      <c r="Q42" s="13" t="s">
        <v>54</v>
      </c>
      <c r="R42" s="13" t="s">
        <v>55</v>
      </c>
      <c r="S42" s="114" t="s">
        <v>1314</v>
      </c>
      <c r="T42" s="26"/>
      <c r="U42" s="26">
        <v>83246538</v>
      </c>
      <c r="V42" s="13" t="s">
        <v>111</v>
      </c>
      <c r="W42" s="13">
        <v>316</v>
      </c>
      <c r="X42" s="14">
        <v>44974</v>
      </c>
      <c r="Y42" s="14">
        <v>45181</v>
      </c>
      <c r="Z42" s="14"/>
      <c r="AA42" s="15" t="s">
        <v>99</v>
      </c>
      <c r="AB42" s="27" t="s">
        <v>218</v>
      </c>
      <c r="AC42" s="8">
        <v>2023</v>
      </c>
      <c r="AD42" s="8" t="s">
        <v>58</v>
      </c>
    </row>
    <row r="43" spans="1:30" x14ac:dyDescent="0.25">
      <c r="A43" s="44" t="s">
        <v>219</v>
      </c>
      <c r="B43" s="8" t="s">
        <v>23</v>
      </c>
      <c r="C43" s="13" t="s">
        <v>49</v>
      </c>
      <c r="D43" s="13" t="s">
        <v>220</v>
      </c>
      <c r="E43" s="13">
        <f t="shared" si="0"/>
        <v>1</v>
      </c>
      <c r="F43" s="13" t="e">
        <f>VLOOKUP(D43,'[1]GESTIÓN CONTRAC FONAM NACION'!$AC:$AE,2,FALSE)</f>
        <v>#REF!</v>
      </c>
      <c r="G43" s="13" t="e">
        <f t="shared" si="1"/>
        <v>#REF!</v>
      </c>
      <c r="H43" s="43">
        <v>45182</v>
      </c>
      <c r="I43" s="22" t="s">
        <v>217</v>
      </c>
      <c r="J43" s="23"/>
      <c r="K43" s="13" t="s">
        <v>52</v>
      </c>
      <c r="L43" s="24" t="s">
        <v>53</v>
      </c>
      <c r="M43" s="23"/>
      <c r="N43" s="23"/>
      <c r="O43" s="31">
        <v>1497991</v>
      </c>
      <c r="P43" s="26">
        <v>5392768</v>
      </c>
      <c r="Q43" s="13" t="s">
        <v>54</v>
      </c>
      <c r="R43" s="13" t="s">
        <v>55</v>
      </c>
      <c r="S43" s="114" t="s">
        <v>1315</v>
      </c>
      <c r="T43" s="26"/>
      <c r="U43" s="26">
        <v>1084866176</v>
      </c>
      <c r="V43" s="13" t="s">
        <v>111</v>
      </c>
      <c r="W43" s="13">
        <v>108</v>
      </c>
      <c r="X43" s="14">
        <v>45182</v>
      </c>
      <c r="Y43" s="14">
        <v>45290</v>
      </c>
      <c r="Z43" s="14"/>
      <c r="AA43" s="15" t="s">
        <v>28</v>
      </c>
      <c r="AB43" s="27" t="s">
        <v>218</v>
      </c>
      <c r="AC43" s="8">
        <v>2023</v>
      </c>
      <c r="AD43" s="8" t="s">
        <v>58</v>
      </c>
    </row>
    <row r="44" spans="1:30" x14ac:dyDescent="0.25">
      <c r="A44" s="9" t="s">
        <v>221</v>
      </c>
      <c r="B44" s="8" t="s">
        <v>23</v>
      </c>
      <c r="C44" s="13" t="s">
        <v>49</v>
      </c>
      <c r="D44" s="13" t="s">
        <v>222</v>
      </c>
      <c r="E44" s="13">
        <f t="shared" si="0"/>
        <v>1</v>
      </c>
      <c r="F44" s="13" t="e">
        <f>VLOOKUP(D44,'[1]GESTIÓN CONTRAC FONAM NACION'!$AC:$AE,2,FALSE)</f>
        <v>#REF!</v>
      </c>
      <c r="G44" s="13" t="e">
        <f t="shared" si="1"/>
        <v>#REF!</v>
      </c>
      <c r="H44" s="21">
        <v>44974</v>
      </c>
      <c r="I44" s="22" t="s">
        <v>223</v>
      </c>
      <c r="J44" s="23"/>
      <c r="K44" s="13" t="s">
        <v>52</v>
      </c>
      <c r="L44" s="24" t="s">
        <v>53</v>
      </c>
      <c r="M44" s="23"/>
      <c r="N44" s="23"/>
      <c r="O44" s="34">
        <v>2255973</v>
      </c>
      <c r="P44" s="26" t="e">
        <v>#VALUE!</v>
      </c>
      <c r="Q44" s="13" t="s">
        <v>54</v>
      </c>
      <c r="R44" s="13" t="s">
        <v>55</v>
      </c>
      <c r="S44" s="114" t="s">
        <v>1316</v>
      </c>
      <c r="T44" s="26"/>
      <c r="U44" s="26">
        <v>1087643546</v>
      </c>
      <c r="V44" s="13" t="s">
        <v>184</v>
      </c>
      <c r="W44" s="13">
        <v>316</v>
      </c>
      <c r="X44" s="14">
        <v>44974</v>
      </c>
      <c r="Y44" s="14">
        <v>45290</v>
      </c>
      <c r="Z44" s="14"/>
      <c r="AA44" s="15" t="s">
        <v>28</v>
      </c>
      <c r="AB44" s="27" t="s">
        <v>224</v>
      </c>
      <c r="AC44" s="8">
        <v>2023</v>
      </c>
      <c r="AD44" s="8" t="s">
        <v>58</v>
      </c>
    </row>
    <row r="45" spans="1:30" x14ac:dyDescent="0.25">
      <c r="A45" s="42" t="s">
        <v>225</v>
      </c>
      <c r="B45" s="8" t="s">
        <v>23</v>
      </c>
      <c r="C45" s="13" t="s">
        <v>49</v>
      </c>
      <c r="D45" s="13" t="s">
        <v>226</v>
      </c>
      <c r="E45" s="13">
        <f t="shared" si="0"/>
        <v>2</v>
      </c>
      <c r="F45" s="13" t="e">
        <f>VLOOKUP(D45,'[1]GESTIÓN CONTRAC FONAM NACION'!$AC:$AE,2,FALSE)</f>
        <v>#REF!</v>
      </c>
      <c r="G45" s="13" t="e">
        <f t="shared" si="1"/>
        <v>#REF!</v>
      </c>
      <c r="H45" s="43">
        <v>44974</v>
      </c>
      <c r="I45" s="22" t="s">
        <v>227</v>
      </c>
      <c r="J45" s="23"/>
      <c r="K45" s="13" t="s">
        <v>52</v>
      </c>
      <c r="L45" s="24" t="s">
        <v>53</v>
      </c>
      <c r="M45" s="23"/>
      <c r="N45" s="23"/>
      <c r="O45" s="34">
        <v>1497991</v>
      </c>
      <c r="P45" s="26">
        <v>10336137</v>
      </c>
      <c r="Q45" s="13" t="s">
        <v>54</v>
      </c>
      <c r="R45" s="13" t="s">
        <v>55</v>
      </c>
      <c r="S45" s="114" t="s">
        <v>1317</v>
      </c>
      <c r="T45" s="26"/>
      <c r="U45" s="26">
        <v>25561805</v>
      </c>
      <c r="V45" s="13" t="s">
        <v>111</v>
      </c>
      <c r="W45" s="13">
        <v>316</v>
      </c>
      <c r="X45" s="14">
        <v>44974</v>
      </c>
      <c r="Y45" s="14">
        <v>45182</v>
      </c>
      <c r="Z45" s="14"/>
      <c r="AA45" s="15" t="s">
        <v>99</v>
      </c>
      <c r="AB45" s="27" t="s">
        <v>228</v>
      </c>
      <c r="AC45" s="8">
        <v>2023</v>
      </c>
      <c r="AD45" s="8" t="s">
        <v>58</v>
      </c>
    </row>
    <row r="46" spans="1:30" x14ac:dyDescent="0.25">
      <c r="A46" s="45" t="s">
        <v>229</v>
      </c>
      <c r="B46" s="8" t="s">
        <v>23</v>
      </c>
      <c r="C46" s="13" t="s">
        <v>49</v>
      </c>
      <c r="D46" s="13" t="s">
        <v>230</v>
      </c>
      <c r="E46" s="13">
        <f t="shared" si="0"/>
        <v>1</v>
      </c>
      <c r="F46" s="13" t="e">
        <f>VLOOKUP(D46,'[1]GESTIÓN CONTRAC FONAM NACION'!$AC:$AE,2,FALSE)</f>
        <v>#REF!</v>
      </c>
      <c r="G46" s="13" t="e">
        <f t="shared" si="1"/>
        <v>#REF!</v>
      </c>
      <c r="H46" s="43">
        <v>45183</v>
      </c>
      <c r="I46" s="22" t="s">
        <v>227</v>
      </c>
      <c r="J46" s="23"/>
      <c r="K46" s="13" t="s">
        <v>52</v>
      </c>
      <c r="L46" s="30" t="s">
        <v>53</v>
      </c>
      <c r="M46" s="23"/>
      <c r="N46" s="23"/>
      <c r="O46" s="31">
        <v>1497991</v>
      </c>
      <c r="P46" s="26">
        <v>5342835</v>
      </c>
      <c r="Q46" s="13" t="s">
        <v>54</v>
      </c>
      <c r="R46" s="13" t="s">
        <v>55</v>
      </c>
      <c r="S46" s="114" t="s">
        <v>1318</v>
      </c>
      <c r="T46" s="26"/>
      <c r="U46" s="26">
        <v>1062077963</v>
      </c>
      <c r="V46" s="13" t="s">
        <v>111</v>
      </c>
      <c r="W46" s="13">
        <v>107</v>
      </c>
      <c r="X46" s="14">
        <v>45183</v>
      </c>
      <c r="Y46" s="14">
        <v>45290</v>
      </c>
      <c r="Z46" s="14"/>
      <c r="AA46" s="15" t="s">
        <v>28</v>
      </c>
      <c r="AB46" s="27" t="s">
        <v>228</v>
      </c>
      <c r="AC46" s="8">
        <v>2023</v>
      </c>
      <c r="AD46" s="8" t="s">
        <v>58</v>
      </c>
    </row>
    <row r="47" spans="1:30" x14ac:dyDescent="0.25">
      <c r="A47" s="9" t="s">
        <v>231</v>
      </c>
      <c r="B47" s="8" t="s">
        <v>23</v>
      </c>
      <c r="C47" s="13" t="s">
        <v>49</v>
      </c>
      <c r="D47" s="13" t="s">
        <v>232</v>
      </c>
      <c r="E47" s="13">
        <f t="shared" si="0"/>
        <v>2</v>
      </c>
      <c r="F47" s="13" t="e">
        <f>VLOOKUP(D47,'[1]GESTIÓN CONTRAC FONAM NACION'!$AC:$AE,2,FALSE)</f>
        <v>#REF!</v>
      </c>
      <c r="G47" s="13" t="e">
        <f t="shared" si="1"/>
        <v>#REF!</v>
      </c>
      <c r="H47" s="21">
        <v>44974</v>
      </c>
      <c r="I47" s="22" t="s">
        <v>233</v>
      </c>
      <c r="J47" s="23"/>
      <c r="K47" s="13" t="s">
        <v>52</v>
      </c>
      <c r="L47" s="24" t="s">
        <v>53</v>
      </c>
      <c r="M47" s="23"/>
      <c r="N47" s="23"/>
      <c r="O47" s="34">
        <v>4820400</v>
      </c>
      <c r="P47" s="26" t="e">
        <v>#VALUE!</v>
      </c>
      <c r="Q47" s="13" t="s">
        <v>54</v>
      </c>
      <c r="R47" s="13" t="s">
        <v>55</v>
      </c>
      <c r="S47" s="114" t="s">
        <v>1319</v>
      </c>
      <c r="T47" s="26"/>
      <c r="U47" s="26">
        <v>1015410513</v>
      </c>
      <c r="V47" s="13" t="s">
        <v>116</v>
      </c>
      <c r="W47" s="13">
        <v>120</v>
      </c>
      <c r="X47" s="14">
        <v>44974</v>
      </c>
      <c r="Y47" s="14">
        <v>45093</v>
      </c>
      <c r="Z47" s="14"/>
      <c r="AA47" s="15" t="s">
        <v>56</v>
      </c>
      <c r="AB47" s="27" t="s">
        <v>234</v>
      </c>
      <c r="AC47" s="8">
        <v>2023</v>
      </c>
      <c r="AD47" s="8" t="s">
        <v>58</v>
      </c>
    </row>
    <row r="48" spans="1:30" x14ac:dyDescent="0.25">
      <c r="A48" s="9" t="s">
        <v>235</v>
      </c>
      <c r="B48" s="8" t="s">
        <v>23</v>
      </c>
      <c r="C48" s="13" t="s">
        <v>49</v>
      </c>
      <c r="D48" s="13" t="s">
        <v>236</v>
      </c>
      <c r="E48" s="13">
        <f t="shared" si="0"/>
        <v>2</v>
      </c>
      <c r="F48" s="13" t="e">
        <f>VLOOKUP(D48,'[1]GESTIÓN CONTRAC FONAM NACION'!$AC:$AE,2,FALSE)</f>
        <v>#REF!</v>
      </c>
      <c r="G48" s="13" t="e">
        <f t="shared" si="1"/>
        <v>#REF!</v>
      </c>
      <c r="H48" s="21">
        <v>44978</v>
      </c>
      <c r="I48" s="22" t="s">
        <v>237</v>
      </c>
      <c r="J48" s="23"/>
      <c r="K48" s="13" t="s">
        <v>52</v>
      </c>
      <c r="L48" s="24" t="s">
        <v>53</v>
      </c>
      <c r="M48" s="23"/>
      <c r="N48" s="23"/>
      <c r="O48" s="34">
        <v>1497991</v>
      </c>
      <c r="P48" s="26" t="e">
        <v>#VALUE!</v>
      </c>
      <c r="Q48" s="13" t="s">
        <v>54</v>
      </c>
      <c r="R48" s="13" t="s">
        <v>55</v>
      </c>
      <c r="S48" s="114" t="s">
        <v>1320</v>
      </c>
      <c r="T48" s="26"/>
      <c r="U48" s="26">
        <v>8027260</v>
      </c>
      <c r="V48" s="13" t="s">
        <v>116</v>
      </c>
      <c r="W48" s="13">
        <v>303</v>
      </c>
      <c r="X48" s="14">
        <v>44978</v>
      </c>
      <c r="Y48" s="14">
        <v>45290</v>
      </c>
      <c r="Z48" s="14"/>
      <c r="AA48" s="15" t="s">
        <v>28</v>
      </c>
      <c r="AB48" s="27" t="s">
        <v>238</v>
      </c>
      <c r="AC48" s="8">
        <v>2023</v>
      </c>
      <c r="AD48" s="8" t="s">
        <v>58</v>
      </c>
    </row>
    <row r="49" spans="1:30" x14ac:dyDescent="0.25">
      <c r="A49" s="29" t="s">
        <v>239</v>
      </c>
      <c r="B49" s="8" t="s">
        <v>23</v>
      </c>
      <c r="C49" s="13" t="s">
        <v>49</v>
      </c>
      <c r="D49" s="13" t="s">
        <v>240</v>
      </c>
      <c r="E49" s="13">
        <f t="shared" si="0"/>
        <v>1</v>
      </c>
      <c r="F49" s="13" t="e">
        <f>VLOOKUP(D49,'[1]GESTIÓN CONTRAC FONAM NACION'!$AC:$AE,2,FALSE)</f>
        <v>#REF!</v>
      </c>
      <c r="G49" s="13" t="e">
        <f t="shared" si="1"/>
        <v>#REF!</v>
      </c>
      <c r="H49" s="21">
        <v>44978</v>
      </c>
      <c r="I49" s="22" t="s">
        <v>241</v>
      </c>
      <c r="J49" s="23"/>
      <c r="K49" s="13" t="s">
        <v>52</v>
      </c>
      <c r="L49" s="24" t="s">
        <v>53</v>
      </c>
      <c r="M49" s="23"/>
      <c r="N49" s="23"/>
      <c r="O49" s="31">
        <v>2481571</v>
      </c>
      <c r="P49" s="26" t="e">
        <v>#VALUE!</v>
      </c>
      <c r="Q49" s="13" t="s">
        <v>54</v>
      </c>
      <c r="R49" s="13" t="s">
        <v>55</v>
      </c>
      <c r="S49" s="114" t="s">
        <v>1321</v>
      </c>
      <c r="T49" s="26"/>
      <c r="U49" s="26">
        <v>1038335663</v>
      </c>
      <c r="V49" s="13" t="s">
        <v>116</v>
      </c>
      <c r="W49" s="13">
        <v>303</v>
      </c>
      <c r="X49" s="14">
        <v>44978</v>
      </c>
      <c r="Y49" s="14">
        <v>45290</v>
      </c>
      <c r="Z49" s="14"/>
      <c r="AA49" s="15" t="s">
        <v>28</v>
      </c>
      <c r="AB49" s="27" t="s">
        <v>242</v>
      </c>
      <c r="AC49" s="8">
        <v>2023</v>
      </c>
      <c r="AD49" s="8" t="s">
        <v>58</v>
      </c>
    </row>
    <row r="50" spans="1:30" x14ac:dyDescent="0.25">
      <c r="A50" s="9" t="s">
        <v>243</v>
      </c>
      <c r="B50" s="8" t="s">
        <v>23</v>
      </c>
      <c r="C50" s="13" t="s">
        <v>49</v>
      </c>
      <c r="D50" s="13" t="s">
        <v>244</v>
      </c>
      <c r="E50" s="13">
        <f t="shared" si="0"/>
        <v>1</v>
      </c>
      <c r="F50" s="13" t="e">
        <f>VLOOKUP(D50,'[1]GESTIÓN CONTRAC FONAM NACION'!$AC:$AE,2,FALSE)</f>
        <v>#REF!</v>
      </c>
      <c r="G50" s="13" t="e">
        <f t="shared" si="1"/>
        <v>#REF!</v>
      </c>
      <c r="H50" s="21">
        <v>44977</v>
      </c>
      <c r="I50" s="22" t="s">
        <v>245</v>
      </c>
      <c r="J50" s="23"/>
      <c r="K50" s="13" t="s">
        <v>52</v>
      </c>
      <c r="L50" s="24" t="s">
        <v>53</v>
      </c>
      <c r="M50" s="23"/>
      <c r="N50" s="23"/>
      <c r="O50" s="34">
        <v>1497991</v>
      </c>
      <c r="P50" s="26" t="e">
        <v>#VALUE!</v>
      </c>
      <c r="Q50" s="13" t="s">
        <v>54</v>
      </c>
      <c r="R50" s="13" t="s">
        <v>55</v>
      </c>
      <c r="S50" s="114" t="s">
        <v>1322</v>
      </c>
      <c r="T50" s="26"/>
      <c r="U50" s="26">
        <v>1006029501</v>
      </c>
      <c r="V50" s="13" t="s">
        <v>111</v>
      </c>
      <c r="W50" s="13">
        <v>313</v>
      </c>
      <c r="X50" s="14">
        <v>44977</v>
      </c>
      <c r="Y50" s="14">
        <v>45290</v>
      </c>
      <c r="Z50" s="14"/>
      <c r="AA50" s="15" t="s">
        <v>28</v>
      </c>
      <c r="AB50" s="27" t="s">
        <v>246</v>
      </c>
      <c r="AC50" s="8">
        <v>2023</v>
      </c>
      <c r="AD50" s="8" t="s">
        <v>58</v>
      </c>
    </row>
    <row r="51" spans="1:30" x14ac:dyDescent="0.25">
      <c r="A51" s="9" t="s">
        <v>247</v>
      </c>
      <c r="B51" s="8" t="s">
        <v>23</v>
      </c>
      <c r="C51" s="13" t="s">
        <v>49</v>
      </c>
      <c r="D51" s="13" t="s">
        <v>248</v>
      </c>
      <c r="E51" s="13">
        <f t="shared" si="0"/>
        <v>1</v>
      </c>
      <c r="F51" s="13" t="e">
        <f>VLOOKUP(D51,'[1]GESTIÓN CONTRAC FONAM NACION'!$AC:$AE,2,FALSE)</f>
        <v>#REF!</v>
      </c>
      <c r="G51" s="13" t="e">
        <f t="shared" si="1"/>
        <v>#REF!</v>
      </c>
      <c r="H51" s="21">
        <v>44978</v>
      </c>
      <c r="I51" s="22" t="s">
        <v>249</v>
      </c>
      <c r="J51" s="23"/>
      <c r="K51" s="13" t="s">
        <v>52</v>
      </c>
      <c r="L51" s="24" t="s">
        <v>53</v>
      </c>
      <c r="M51" s="23"/>
      <c r="N51" s="23"/>
      <c r="O51" s="34">
        <v>1594635</v>
      </c>
      <c r="P51" s="26" t="e">
        <v>#VALUE!</v>
      </c>
      <c r="Q51" s="13" t="s">
        <v>54</v>
      </c>
      <c r="R51" s="13" t="s">
        <v>55</v>
      </c>
      <c r="S51" s="114" t="s">
        <v>1323</v>
      </c>
      <c r="T51" s="26"/>
      <c r="U51" s="26">
        <v>1081699348</v>
      </c>
      <c r="V51" s="13" t="s">
        <v>106</v>
      </c>
      <c r="W51" s="13">
        <v>312</v>
      </c>
      <c r="X51" s="14">
        <v>44978</v>
      </c>
      <c r="Y51" s="14">
        <v>45290</v>
      </c>
      <c r="Z51" s="14"/>
      <c r="AA51" s="15" t="s">
        <v>28</v>
      </c>
      <c r="AB51" s="27" t="s">
        <v>250</v>
      </c>
      <c r="AC51" s="8">
        <v>2023</v>
      </c>
      <c r="AD51" s="8" t="s">
        <v>58</v>
      </c>
    </row>
    <row r="52" spans="1:30" x14ac:dyDescent="0.25">
      <c r="A52" s="9" t="s">
        <v>251</v>
      </c>
      <c r="B52" s="8" t="s">
        <v>23</v>
      </c>
      <c r="C52" s="13" t="s">
        <v>49</v>
      </c>
      <c r="D52" s="13" t="s">
        <v>252</v>
      </c>
      <c r="E52" s="13">
        <f t="shared" si="0"/>
        <v>1</v>
      </c>
      <c r="F52" s="13" t="e">
        <f>VLOOKUP(D52,'[1]GESTIÓN CONTRAC FONAM NACION'!$AC:$AE,2,FALSE)</f>
        <v>#REF!</v>
      </c>
      <c r="G52" s="13" t="e">
        <f t="shared" si="1"/>
        <v>#REF!</v>
      </c>
      <c r="H52" s="21">
        <v>44978</v>
      </c>
      <c r="I52" s="22" t="s">
        <v>253</v>
      </c>
      <c r="J52" s="23"/>
      <c r="K52" s="13" t="s">
        <v>52</v>
      </c>
      <c r="L52" s="24" t="s">
        <v>53</v>
      </c>
      <c r="M52" s="23"/>
      <c r="N52" s="23"/>
      <c r="O52" s="25">
        <v>1700220</v>
      </c>
      <c r="P52" s="26" t="e">
        <v>#VALUE!</v>
      </c>
      <c r="Q52" s="13" t="s">
        <v>54</v>
      </c>
      <c r="R52" s="13" t="s">
        <v>55</v>
      </c>
      <c r="S52" s="114" t="s">
        <v>1324</v>
      </c>
      <c r="T52" s="26"/>
      <c r="U52" s="26">
        <v>5379720</v>
      </c>
      <c r="V52" s="13" t="s">
        <v>129</v>
      </c>
      <c r="W52" s="13">
        <v>303</v>
      </c>
      <c r="X52" s="14">
        <v>44978</v>
      </c>
      <c r="Y52" s="14">
        <v>45290</v>
      </c>
      <c r="Z52" s="14"/>
      <c r="AA52" s="15" t="s">
        <v>28</v>
      </c>
      <c r="AB52" s="27" t="s">
        <v>254</v>
      </c>
      <c r="AC52" s="8">
        <v>2023</v>
      </c>
      <c r="AD52" s="8" t="s">
        <v>58</v>
      </c>
    </row>
    <row r="53" spans="1:30" x14ac:dyDescent="0.25">
      <c r="A53" s="9" t="s">
        <v>255</v>
      </c>
      <c r="B53" s="8" t="s">
        <v>23</v>
      </c>
      <c r="C53" s="13" t="s">
        <v>49</v>
      </c>
      <c r="D53" s="13" t="s">
        <v>256</v>
      </c>
      <c r="E53" s="13">
        <f t="shared" si="0"/>
        <v>1</v>
      </c>
      <c r="F53" s="13" t="e">
        <f>VLOOKUP(D53,'[1]GESTIÓN CONTRAC FONAM NACION'!$AC:$AE,2,FALSE)</f>
        <v>#REF!</v>
      </c>
      <c r="G53" s="13" t="e">
        <f t="shared" si="1"/>
        <v>#REF!</v>
      </c>
      <c r="H53" s="21">
        <v>44978</v>
      </c>
      <c r="I53" s="22" t="s">
        <v>257</v>
      </c>
      <c r="J53" s="23"/>
      <c r="K53" s="13" t="s">
        <v>52</v>
      </c>
      <c r="L53" s="24" t="s">
        <v>53</v>
      </c>
      <c r="M53" s="23"/>
      <c r="N53" s="23"/>
      <c r="O53" s="25">
        <v>2896360</v>
      </c>
      <c r="P53" s="26" t="e">
        <v>#VALUE!</v>
      </c>
      <c r="Q53" s="13" t="s">
        <v>54</v>
      </c>
      <c r="R53" s="13" t="s">
        <v>55</v>
      </c>
      <c r="S53" s="114" t="s">
        <v>1325</v>
      </c>
      <c r="T53" s="26"/>
      <c r="U53" s="26">
        <v>1083911273</v>
      </c>
      <c r="V53" s="13" t="s">
        <v>94</v>
      </c>
      <c r="W53" s="13">
        <v>303</v>
      </c>
      <c r="X53" s="14">
        <v>44978</v>
      </c>
      <c r="Y53" s="14">
        <v>45280</v>
      </c>
      <c r="Z53" s="14"/>
      <c r="AA53" s="15" t="s">
        <v>28</v>
      </c>
      <c r="AB53" s="27" t="s">
        <v>258</v>
      </c>
      <c r="AC53" s="8">
        <v>2023</v>
      </c>
      <c r="AD53" s="8" t="s">
        <v>58</v>
      </c>
    </row>
    <row r="54" spans="1:30" x14ac:dyDescent="0.25">
      <c r="A54" s="9" t="s">
        <v>259</v>
      </c>
      <c r="B54" s="8" t="s">
        <v>23</v>
      </c>
      <c r="C54" s="13" t="s">
        <v>49</v>
      </c>
      <c r="D54" s="13" t="s">
        <v>260</v>
      </c>
      <c r="E54" s="13">
        <f t="shared" si="0"/>
        <v>1</v>
      </c>
      <c r="F54" s="13" t="e">
        <f>VLOOKUP(D54,'[1]GESTIÓN CONTRAC FONAM NACION'!$AC:$AE,2,FALSE)</f>
        <v>#REF!</v>
      </c>
      <c r="G54" s="13" t="e">
        <f t="shared" si="1"/>
        <v>#REF!</v>
      </c>
      <c r="H54" s="21">
        <v>44979</v>
      </c>
      <c r="I54" s="22" t="s">
        <v>261</v>
      </c>
      <c r="J54" s="23"/>
      <c r="K54" s="13" t="s">
        <v>52</v>
      </c>
      <c r="L54" s="24" t="s">
        <v>53</v>
      </c>
      <c r="M54" s="23"/>
      <c r="N54" s="23"/>
      <c r="O54" s="25">
        <v>1497991</v>
      </c>
      <c r="P54" s="26" t="e">
        <v>#VALUE!</v>
      </c>
      <c r="Q54" s="13" t="s">
        <v>54</v>
      </c>
      <c r="R54" s="13" t="s">
        <v>55</v>
      </c>
      <c r="S54" s="114" t="s">
        <v>1326</v>
      </c>
      <c r="T54" s="26"/>
      <c r="U54" s="26">
        <v>1038332909</v>
      </c>
      <c r="V54" s="13" t="s">
        <v>116</v>
      </c>
      <c r="W54" s="13">
        <v>303</v>
      </c>
      <c r="X54" s="14">
        <v>44979</v>
      </c>
      <c r="Y54" s="14">
        <v>45290</v>
      </c>
      <c r="Z54" s="14"/>
      <c r="AA54" s="15" t="s">
        <v>28</v>
      </c>
      <c r="AB54" s="27" t="s">
        <v>262</v>
      </c>
      <c r="AC54" s="8">
        <v>2023</v>
      </c>
      <c r="AD54" s="8" t="s">
        <v>58</v>
      </c>
    </row>
    <row r="55" spans="1:30" x14ac:dyDescent="0.25">
      <c r="A55" s="29" t="s">
        <v>263</v>
      </c>
      <c r="B55" s="8" t="s">
        <v>23</v>
      </c>
      <c r="C55" s="13" t="s">
        <v>49</v>
      </c>
      <c r="D55" s="13" t="s">
        <v>264</v>
      </c>
      <c r="E55" s="13">
        <f t="shared" si="0"/>
        <v>1</v>
      </c>
      <c r="F55" s="13" t="e">
        <f>VLOOKUP(D55,'[1]GESTIÓN CONTRAC FONAM NACION'!$AC:$AE,2,FALSE)</f>
        <v>#REF!</v>
      </c>
      <c r="G55" s="13" t="e">
        <f t="shared" si="1"/>
        <v>#REF!</v>
      </c>
      <c r="H55" s="21">
        <v>44978</v>
      </c>
      <c r="I55" s="22" t="s">
        <v>265</v>
      </c>
      <c r="J55" s="23"/>
      <c r="K55" s="13" t="s">
        <v>52</v>
      </c>
      <c r="L55" s="24" t="s">
        <v>53</v>
      </c>
      <c r="M55" s="23"/>
      <c r="N55" s="23"/>
      <c r="O55" s="31">
        <v>2896360</v>
      </c>
      <c r="P55" s="26" t="e">
        <v>#VALUE!</v>
      </c>
      <c r="Q55" s="13" t="s">
        <v>54</v>
      </c>
      <c r="R55" s="13" t="s">
        <v>55</v>
      </c>
      <c r="S55" s="114" t="s">
        <v>266</v>
      </c>
      <c r="T55" s="26"/>
      <c r="U55" s="26" t="s">
        <v>266</v>
      </c>
      <c r="V55" s="46" t="s">
        <v>129</v>
      </c>
      <c r="W55" s="13">
        <v>312</v>
      </c>
      <c r="X55" s="14">
        <v>44978</v>
      </c>
      <c r="Y55" s="47">
        <v>45290</v>
      </c>
      <c r="Z55" s="14"/>
      <c r="AA55" s="15" t="s">
        <v>28</v>
      </c>
      <c r="AB55" s="27" t="s">
        <v>267</v>
      </c>
      <c r="AC55" s="8">
        <v>2023</v>
      </c>
      <c r="AD55" s="8" t="s">
        <v>58</v>
      </c>
    </row>
    <row r="56" spans="1:30" x14ac:dyDescent="0.25">
      <c r="A56" s="48" t="s">
        <v>268</v>
      </c>
      <c r="B56" s="8" t="s">
        <v>23</v>
      </c>
      <c r="C56" s="49" t="s">
        <v>49</v>
      </c>
      <c r="D56" s="49" t="s">
        <v>269</v>
      </c>
      <c r="E56" s="13">
        <f t="shared" si="0"/>
        <v>1</v>
      </c>
      <c r="F56" s="13" t="e">
        <f>VLOOKUP(D56,'[1]GESTIÓN CONTRAC FONAM NACION'!$AC:$AE,2,FALSE)</f>
        <v>#REF!</v>
      </c>
      <c r="G56" s="13" t="e">
        <f t="shared" si="1"/>
        <v>#REF!</v>
      </c>
      <c r="H56" s="50">
        <v>44978</v>
      </c>
      <c r="I56" s="22" t="s">
        <v>270</v>
      </c>
      <c r="J56" s="23"/>
      <c r="K56" s="49" t="s">
        <v>52</v>
      </c>
      <c r="L56" s="24" t="s">
        <v>53</v>
      </c>
      <c r="M56" s="23"/>
      <c r="N56" s="23"/>
      <c r="O56" s="25">
        <v>1700220</v>
      </c>
      <c r="P56" s="26" t="e">
        <v>#VALUE!</v>
      </c>
      <c r="Q56" s="49" t="s">
        <v>54</v>
      </c>
      <c r="R56" s="13" t="s">
        <v>55</v>
      </c>
      <c r="S56" s="116" t="s">
        <v>1327</v>
      </c>
      <c r="T56" s="51"/>
      <c r="U56" s="51">
        <v>30737756</v>
      </c>
      <c r="V56" s="46" t="s">
        <v>129</v>
      </c>
      <c r="W56" s="49">
        <v>313</v>
      </c>
      <c r="X56" s="52">
        <v>44978</v>
      </c>
      <c r="Y56" s="52">
        <v>45290</v>
      </c>
      <c r="Z56" s="52"/>
      <c r="AA56" s="53" t="s">
        <v>28</v>
      </c>
      <c r="AB56" s="27" t="s">
        <v>271</v>
      </c>
      <c r="AC56" s="8">
        <v>2023</v>
      </c>
      <c r="AD56" s="8" t="s">
        <v>58</v>
      </c>
    </row>
    <row r="57" spans="1:30" x14ac:dyDescent="0.25">
      <c r="A57" s="9" t="s">
        <v>272</v>
      </c>
      <c r="B57" s="8" t="s">
        <v>23</v>
      </c>
      <c r="C57" s="13" t="s">
        <v>49</v>
      </c>
      <c r="D57" s="13" t="s">
        <v>273</v>
      </c>
      <c r="E57" s="13">
        <f t="shared" si="0"/>
        <v>1</v>
      </c>
      <c r="F57" s="13" t="e">
        <f>VLOOKUP(D57,'[1]GESTIÓN CONTRAC FONAM NACION'!$AC:$AE,2,FALSE)</f>
        <v>#REF!</v>
      </c>
      <c r="G57" s="13" t="e">
        <f t="shared" si="1"/>
        <v>#REF!</v>
      </c>
      <c r="H57" s="21">
        <v>44979</v>
      </c>
      <c r="I57" s="22" t="s">
        <v>274</v>
      </c>
      <c r="J57" s="23"/>
      <c r="K57" s="13" t="s">
        <v>52</v>
      </c>
      <c r="L57" s="24" t="s">
        <v>53</v>
      </c>
      <c r="M57" s="23"/>
      <c r="N57" s="23"/>
      <c r="O57" s="25">
        <v>1700220</v>
      </c>
      <c r="P57" s="26" t="e">
        <v>#VALUE!</v>
      </c>
      <c r="Q57" s="13" t="s">
        <v>54</v>
      </c>
      <c r="R57" s="13" t="s">
        <v>55</v>
      </c>
      <c r="S57" s="114" t="s">
        <v>1328</v>
      </c>
      <c r="T57" s="26"/>
      <c r="U57" s="26">
        <v>12747655</v>
      </c>
      <c r="V57" s="13" t="s">
        <v>129</v>
      </c>
      <c r="W57" s="13">
        <v>312</v>
      </c>
      <c r="X57" s="14">
        <v>44979</v>
      </c>
      <c r="Y57" s="14">
        <v>45290</v>
      </c>
      <c r="Z57" s="14"/>
      <c r="AA57" s="15" t="s">
        <v>28</v>
      </c>
      <c r="AB57" s="27" t="s">
        <v>275</v>
      </c>
      <c r="AC57" s="8">
        <v>2023</v>
      </c>
      <c r="AD57" s="8" t="s">
        <v>58</v>
      </c>
    </row>
    <row r="58" spans="1:30" x14ac:dyDescent="0.25">
      <c r="A58" s="9" t="s">
        <v>276</v>
      </c>
      <c r="B58" s="8" t="s">
        <v>23</v>
      </c>
      <c r="C58" s="13" t="s">
        <v>49</v>
      </c>
      <c r="D58" s="13" t="s">
        <v>277</v>
      </c>
      <c r="E58" s="13">
        <f t="shared" si="0"/>
        <v>2</v>
      </c>
      <c r="F58" s="13" t="e">
        <f>VLOOKUP(D58,'[1]GESTIÓN CONTRAC FONAM NACION'!$AC:$AE,2,FALSE)</f>
        <v>#REF!</v>
      </c>
      <c r="G58" s="13" t="e">
        <f t="shared" si="1"/>
        <v>#REF!</v>
      </c>
      <c r="H58" s="21">
        <v>44978</v>
      </c>
      <c r="I58" s="22" t="s">
        <v>278</v>
      </c>
      <c r="J58" s="23"/>
      <c r="K58" s="13" t="s">
        <v>52</v>
      </c>
      <c r="L58" s="24" t="s">
        <v>53</v>
      </c>
      <c r="M58" s="23"/>
      <c r="N58" s="23"/>
      <c r="O58" s="34">
        <v>2896360</v>
      </c>
      <c r="P58" s="26" t="e">
        <v>#VALUE!</v>
      </c>
      <c r="Q58" s="13" t="s">
        <v>54</v>
      </c>
      <c r="R58" s="13" t="s">
        <v>55</v>
      </c>
      <c r="S58" s="114" t="s">
        <v>1329</v>
      </c>
      <c r="T58" s="26"/>
      <c r="U58" s="26">
        <v>1088282343</v>
      </c>
      <c r="V58" s="13" t="s">
        <v>279</v>
      </c>
      <c r="W58" s="13">
        <v>120</v>
      </c>
      <c r="X58" s="14">
        <v>44978</v>
      </c>
      <c r="Y58" s="14">
        <v>45097</v>
      </c>
      <c r="Z58" s="14"/>
      <c r="AA58" s="15" t="s">
        <v>56</v>
      </c>
      <c r="AB58" s="27" t="s">
        <v>280</v>
      </c>
      <c r="AC58" s="8">
        <v>2023</v>
      </c>
      <c r="AD58" s="8" t="s">
        <v>58</v>
      </c>
    </row>
    <row r="59" spans="1:30" x14ac:dyDescent="0.25">
      <c r="A59" s="9" t="s">
        <v>281</v>
      </c>
      <c r="B59" s="8" t="s">
        <v>23</v>
      </c>
      <c r="C59" s="13" t="s">
        <v>49</v>
      </c>
      <c r="D59" s="13" t="s">
        <v>282</v>
      </c>
      <c r="E59" s="13">
        <f t="shared" si="0"/>
        <v>1</v>
      </c>
      <c r="F59" s="13" t="e">
        <f>VLOOKUP(D59,'[1]GESTIÓN CONTRAC FONAM NACION'!$AC:$AE,2,FALSE)</f>
        <v>#REF!</v>
      </c>
      <c r="G59" s="13" t="e">
        <f t="shared" si="1"/>
        <v>#REF!</v>
      </c>
      <c r="H59" s="21">
        <v>44978</v>
      </c>
      <c r="I59" s="22" t="s">
        <v>283</v>
      </c>
      <c r="J59" s="23"/>
      <c r="K59" s="13" t="s">
        <v>52</v>
      </c>
      <c r="L59" s="24" t="s">
        <v>53</v>
      </c>
      <c r="M59" s="23"/>
      <c r="N59" s="23"/>
      <c r="O59" s="25">
        <v>1700220</v>
      </c>
      <c r="P59" s="26" t="e">
        <v>#VALUE!</v>
      </c>
      <c r="Q59" s="13" t="s">
        <v>54</v>
      </c>
      <c r="R59" s="13" t="s">
        <v>55</v>
      </c>
      <c r="S59" s="114" t="s">
        <v>1330</v>
      </c>
      <c r="T59" s="26"/>
      <c r="U59" s="26">
        <v>98345904</v>
      </c>
      <c r="V59" s="46" t="s">
        <v>129</v>
      </c>
      <c r="W59" s="13">
        <v>312</v>
      </c>
      <c r="X59" s="14">
        <v>44978</v>
      </c>
      <c r="Y59" s="14">
        <v>45290</v>
      </c>
      <c r="Z59" s="14"/>
      <c r="AA59" s="15" t="s">
        <v>28</v>
      </c>
      <c r="AB59" s="27" t="s">
        <v>284</v>
      </c>
      <c r="AC59" s="8">
        <v>2023</v>
      </c>
      <c r="AD59" s="8" t="s">
        <v>58</v>
      </c>
    </row>
    <row r="60" spans="1:30" x14ac:dyDescent="0.25">
      <c r="A60" s="29" t="s">
        <v>285</v>
      </c>
      <c r="B60" s="8" t="s">
        <v>23</v>
      </c>
      <c r="C60" s="13" t="s">
        <v>49</v>
      </c>
      <c r="D60" s="13" t="s">
        <v>286</v>
      </c>
      <c r="E60" s="13">
        <f t="shared" si="0"/>
        <v>1</v>
      </c>
      <c r="F60" s="13" t="e">
        <f>VLOOKUP(D60,'[1]GESTIÓN CONTRAC FONAM NACION'!$AC:$AE,2,FALSE)</f>
        <v>#REF!</v>
      </c>
      <c r="G60" s="13" t="e">
        <f t="shared" si="1"/>
        <v>#REF!</v>
      </c>
      <c r="H60" s="21">
        <v>44979</v>
      </c>
      <c r="I60" s="22" t="s">
        <v>287</v>
      </c>
      <c r="J60" s="23"/>
      <c r="K60" s="13" t="s">
        <v>52</v>
      </c>
      <c r="L60" s="24" t="s">
        <v>53</v>
      </c>
      <c r="M60" s="23"/>
      <c r="N60" s="23"/>
      <c r="O60" s="25">
        <v>1497991</v>
      </c>
      <c r="P60" s="26" t="e">
        <v>#VALUE!</v>
      </c>
      <c r="Q60" s="13" t="s">
        <v>54</v>
      </c>
      <c r="R60" s="13" t="s">
        <v>55</v>
      </c>
      <c r="S60" s="114" t="s">
        <v>1331</v>
      </c>
      <c r="T60" s="26"/>
      <c r="U60" s="26">
        <v>43346939</v>
      </c>
      <c r="V60" s="13" t="s">
        <v>116</v>
      </c>
      <c r="W60" s="13">
        <v>303</v>
      </c>
      <c r="X60" s="14">
        <v>44979</v>
      </c>
      <c r="Y60" s="14">
        <v>45290</v>
      </c>
      <c r="Z60" s="14"/>
      <c r="AA60" s="15" t="s">
        <v>28</v>
      </c>
      <c r="AB60" s="27" t="s">
        <v>288</v>
      </c>
      <c r="AC60" s="8">
        <v>2023</v>
      </c>
      <c r="AD60" s="8" t="s">
        <v>58</v>
      </c>
    </row>
    <row r="61" spans="1:30" x14ac:dyDescent="0.25">
      <c r="A61" s="29" t="s">
        <v>289</v>
      </c>
      <c r="B61" s="8" t="s">
        <v>23</v>
      </c>
      <c r="C61" s="13" t="s">
        <v>49</v>
      </c>
      <c r="D61" s="13" t="s">
        <v>290</v>
      </c>
      <c r="E61" s="13">
        <f t="shared" si="0"/>
        <v>1</v>
      </c>
      <c r="F61" s="13" t="e">
        <f>VLOOKUP(D61,'[1]GESTIÓN CONTRAC FONAM NACION'!$AC:$AE,2,FALSE)</f>
        <v>#REF!</v>
      </c>
      <c r="G61" s="13" t="e">
        <f t="shared" si="1"/>
        <v>#REF!</v>
      </c>
      <c r="H61" s="21">
        <v>44979</v>
      </c>
      <c r="I61" s="22" t="s">
        <v>291</v>
      </c>
      <c r="J61" s="23"/>
      <c r="K61" s="13" t="s">
        <v>52</v>
      </c>
      <c r="L61" s="24" t="s">
        <v>53</v>
      </c>
      <c r="M61" s="23"/>
      <c r="N61" s="23"/>
      <c r="O61" s="25">
        <v>1497991</v>
      </c>
      <c r="P61" s="26" t="e">
        <v>#VALUE!</v>
      </c>
      <c r="Q61" s="13" t="s">
        <v>54</v>
      </c>
      <c r="R61" s="13" t="s">
        <v>55</v>
      </c>
      <c r="S61" s="114" t="s">
        <v>1332</v>
      </c>
      <c r="T61" s="26"/>
      <c r="U61" s="26">
        <v>9862430</v>
      </c>
      <c r="V61" s="13" t="s">
        <v>279</v>
      </c>
      <c r="W61" s="13">
        <v>303</v>
      </c>
      <c r="X61" s="14">
        <v>44979</v>
      </c>
      <c r="Y61" s="14">
        <v>45076</v>
      </c>
      <c r="Z61" s="14">
        <v>45077</v>
      </c>
      <c r="AA61" s="15" t="s">
        <v>56</v>
      </c>
      <c r="AB61" s="27" t="s">
        <v>292</v>
      </c>
      <c r="AC61" s="8">
        <v>2023</v>
      </c>
      <c r="AD61" s="8" t="s">
        <v>58</v>
      </c>
    </row>
    <row r="62" spans="1:30" x14ac:dyDescent="0.25">
      <c r="A62" s="29" t="s">
        <v>293</v>
      </c>
      <c r="B62" s="8" t="s">
        <v>23</v>
      </c>
      <c r="C62" s="13" t="s">
        <v>49</v>
      </c>
      <c r="D62" s="13" t="s">
        <v>294</v>
      </c>
      <c r="E62" s="13">
        <f t="shared" si="0"/>
        <v>1</v>
      </c>
      <c r="F62" s="13" t="e">
        <f>VLOOKUP(D62,'[1]GESTIÓN CONTRAC FONAM NACION'!$AC:$AE,2,FALSE)</f>
        <v>#REF!</v>
      </c>
      <c r="G62" s="13" t="e">
        <f t="shared" si="1"/>
        <v>#REF!</v>
      </c>
      <c r="H62" s="21">
        <v>44981</v>
      </c>
      <c r="I62" s="22" t="s">
        <v>295</v>
      </c>
      <c r="J62" s="23"/>
      <c r="K62" s="13" t="s">
        <v>52</v>
      </c>
      <c r="L62" s="24" t="s">
        <v>53</v>
      </c>
      <c r="M62" s="23"/>
      <c r="N62" s="23"/>
      <c r="O62" s="25">
        <v>2255973</v>
      </c>
      <c r="P62" s="26" t="e">
        <v>#VALUE!</v>
      </c>
      <c r="Q62" s="13" t="s">
        <v>54</v>
      </c>
      <c r="R62" s="13" t="s">
        <v>55</v>
      </c>
      <c r="S62" s="114" t="s">
        <v>1333</v>
      </c>
      <c r="T62" s="26"/>
      <c r="U62" s="26">
        <v>1065096272</v>
      </c>
      <c r="V62" s="13" t="s">
        <v>189</v>
      </c>
      <c r="W62" s="13">
        <v>310</v>
      </c>
      <c r="X62" s="14">
        <v>44981</v>
      </c>
      <c r="Y62" s="14">
        <v>45290</v>
      </c>
      <c r="Z62" s="14"/>
      <c r="AA62" s="15" t="s">
        <v>28</v>
      </c>
      <c r="AB62" s="27" t="s">
        <v>296</v>
      </c>
      <c r="AC62" s="8">
        <v>2023</v>
      </c>
      <c r="AD62" s="8" t="s">
        <v>58</v>
      </c>
    </row>
    <row r="63" spans="1:30" x14ac:dyDescent="0.25">
      <c r="A63" s="29" t="s">
        <v>297</v>
      </c>
      <c r="B63" s="8" t="s">
        <v>23</v>
      </c>
      <c r="C63" s="13" t="s">
        <v>49</v>
      </c>
      <c r="D63" s="13" t="s">
        <v>298</v>
      </c>
      <c r="E63" s="13">
        <f t="shared" si="0"/>
        <v>2</v>
      </c>
      <c r="F63" s="13" t="e">
        <f>VLOOKUP(D63,'[1]GESTIÓN CONTRAC FONAM NACION'!$AC:$AE,2,FALSE)</f>
        <v>#REF!</v>
      </c>
      <c r="G63" s="13" t="e">
        <f t="shared" si="1"/>
        <v>#REF!</v>
      </c>
      <c r="H63" s="21">
        <v>44981</v>
      </c>
      <c r="I63" s="22" t="s">
        <v>299</v>
      </c>
      <c r="J63" s="23"/>
      <c r="K63" s="13" t="s">
        <v>52</v>
      </c>
      <c r="L63" s="24" t="s">
        <v>53</v>
      </c>
      <c r="M63" s="23"/>
      <c r="N63" s="23"/>
      <c r="O63" s="25">
        <v>4727782</v>
      </c>
      <c r="P63" s="26" t="e">
        <v>#VALUE!</v>
      </c>
      <c r="Q63" s="13" t="s">
        <v>54</v>
      </c>
      <c r="R63" s="13" t="s">
        <v>55</v>
      </c>
      <c r="S63" s="114" t="s">
        <v>1334</v>
      </c>
      <c r="T63" s="26"/>
      <c r="U63" s="26">
        <v>93412983</v>
      </c>
      <c r="V63" s="13" t="s">
        <v>85</v>
      </c>
      <c r="W63" s="13">
        <v>120</v>
      </c>
      <c r="X63" s="14">
        <v>44981</v>
      </c>
      <c r="Y63" s="14">
        <v>45100</v>
      </c>
      <c r="Z63" s="14"/>
      <c r="AA63" s="15" t="s">
        <v>56</v>
      </c>
      <c r="AB63" s="27" t="s">
        <v>300</v>
      </c>
      <c r="AC63" s="8">
        <v>2023</v>
      </c>
      <c r="AD63" s="8" t="s">
        <v>58</v>
      </c>
    </row>
    <row r="64" spans="1:30" x14ac:dyDescent="0.25">
      <c r="A64" s="9" t="s">
        <v>301</v>
      </c>
      <c r="B64" s="8" t="s">
        <v>23</v>
      </c>
      <c r="C64" s="13" t="s">
        <v>49</v>
      </c>
      <c r="D64" s="13" t="s">
        <v>302</v>
      </c>
      <c r="E64" s="13">
        <f t="shared" si="0"/>
        <v>1</v>
      </c>
      <c r="F64" s="13" t="e">
        <f>VLOOKUP(D64,'[1]GESTIÓN CONTRAC FONAM NACION'!$AC:$AE,2,FALSE)</f>
        <v>#REF!</v>
      </c>
      <c r="G64" s="13" t="e">
        <f t="shared" si="1"/>
        <v>#REF!</v>
      </c>
      <c r="H64" s="21">
        <v>44979</v>
      </c>
      <c r="I64" s="22" t="s">
        <v>303</v>
      </c>
      <c r="J64" s="23"/>
      <c r="K64" s="13" t="s">
        <v>52</v>
      </c>
      <c r="L64" s="24" t="s">
        <v>53</v>
      </c>
      <c r="M64" s="23"/>
      <c r="N64" s="23"/>
      <c r="O64" s="25">
        <v>2481571</v>
      </c>
      <c r="P64" s="26" t="e">
        <v>#VALUE!</v>
      </c>
      <c r="Q64" s="13" t="s">
        <v>54</v>
      </c>
      <c r="R64" s="13" t="s">
        <v>55</v>
      </c>
      <c r="S64" s="114" t="s">
        <v>1335</v>
      </c>
      <c r="T64" s="26"/>
      <c r="U64" s="26">
        <v>1088297493</v>
      </c>
      <c r="V64" s="13" t="s">
        <v>94</v>
      </c>
      <c r="W64" s="13">
        <v>303</v>
      </c>
      <c r="X64" s="14">
        <v>44979</v>
      </c>
      <c r="Y64" s="14">
        <v>45290</v>
      </c>
      <c r="Z64" s="14"/>
      <c r="AA64" s="15" t="s">
        <v>28</v>
      </c>
      <c r="AB64" s="27" t="s">
        <v>304</v>
      </c>
      <c r="AC64" s="8">
        <v>2023</v>
      </c>
      <c r="AD64" s="8" t="s">
        <v>58</v>
      </c>
    </row>
    <row r="65" spans="1:30" x14ac:dyDescent="0.25">
      <c r="A65" s="9" t="s">
        <v>305</v>
      </c>
      <c r="B65" s="8" t="s">
        <v>23</v>
      </c>
      <c r="C65" s="13" t="s">
        <v>49</v>
      </c>
      <c r="D65" s="13" t="s">
        <v>306</v>
      </c>
      <c r="E65" s="13">
        <f t="shared" si="0"/>
        <v>1</v>
      </c>
      <c r="F65" s="13" t="e">
        <f>VLOOKUP(D65,'[1]GESTIÓN CONTRAC FONAM NACION'!$AC:$AE,2,FALSE)</f>
        <v>#REF!</v>
      </c>
      <c r="G65" s="13" t="e">
        <f t="shared" si="1"/>
        <v>#REF!</v>
      </c>
      <c r="H65" s="21">
        <v>44979</v>
      </c>
      <c r="I65" s="22" t="s">
        <v>307</v>
      </c>
      <c r="J65" s="23"/>
      <c r="K65" s="13" t="s">
        <v>52</v>
      </c>
      <c r="L65" s="24" t="s">
        <v>53</v>
      </c>
      <c r="M65" s="23"/>
      <c r="N65" s="23"/>
      <c r="O65" s="25">
        <v>1497991</v>
      </c>
      <c r="P65" s="26" t="e">
        <v>#VALUE!</v>
      </c>
      <c r="Q65" s="13" t="s">
        <v>54</v>
      </c>
      <c r="R65" s="13" t="s">
        <v>55</v>
      </c>
      <c r="S65" s="114" t="s">
        <v>308</v>
      </c>
      <c r="T65" s="26"/>
      <c r="U65" s="26" t="s">
        <v>308</v>
      </c>
      <c r="V65" s="13" t="s">
        <v>116</v>
      </c>
      <c r="W65" s="13">
        <v>303</v>
      </c>
      <c r="X65" s="14">
        <v>44979</v>
      </c>
      <c r="Y65" s="14">
        <v>45282</v>
      </c>
      <c r="Z65" s="14"/>
      <c r="AA65" s="15" t="s">
        <v>28</v>
      </c>
      <c r="AB65" s="27" t="s">
        <v>309</v>
      </c>
      <c r="AC65" s="8">
        <v>2023</v>
      </c>
      <c r="AD65" s="8" t="s">
        <v>58</v>
      </c>
    </row>
    <row r="66" spans="1:30" x14ac:dyDescent="0.25">
      <c r="A66" s="29" t="s">
        <v>310</v>
      </c>
      <c r="B66" s="8" t="s">
        <v>23</v>
      </c>
      <c r="C66" s="13" t="s">
        <v>49</v>
      </c>
      <c r="D66" s="13" t="s">
        <v>311</v>
      </c>
      <c r="E66" s="13">
        <f t="shared" si="0"/>
        <v>1</v>
      </c>
      <c r="F66" s="13" t="e">
        <f>VLOOKUP(D66,'[1]GESTIÓN CONTRAC FONAM NACION'!$AC:$AE,2,FALSE)</f>
        <v>#REF!</v>
      </c>
      <c r="G66" s="13" t="e">
        <f t="shared" si="1"/>
        <v>#REF!</v>
      </c>
      <c r="H66" s="21">
        <v>44979</v>
      </c>
      <c r="I66" s="22" t="s">
        <v>312</v>
      </c>
      <c r="J66" s="23"/>
      <c r="K66" s="13" t="s">
        <v>52</v>
      </c>
      <c r="L66" s="24" t="s">
        <v>53</v>
      </c>
      <c r="M66" s="23"/>
      <c r="N66" s="23"/>
      <c r="O66" s="25">
        <v>1497991</v>
      </c>
      <c r="P66" s="26" t="e">
        <v>#VALUE!</v>
      </c>
      <c r="Q66" s="13" t="s">
        <v>54</v>
      </c>
      <c r="R66" s="13" t="s">
        <v>55</v>
      </c>
      <c r="S66" s="114" t="s">
        <v>313</v>
      </c>
      <c r="T66" s="26"/>
      <c r="U66" s="26" t="s">
        <v>313</v>
      </c>
      <c r="V66" s="13" t="s">
        <v>116</v>
      </c>
      <c r="W66" s="13">
        <v>303</v>
      </c>
      <c r="X66" s="14">
        <v>44979</v>
      </c>
      <c r="Y66" s="14">
        <v>45282</v>
      </c>
      <c r="Z66" s="14"/>
      <c r="AA66" s="15" t="s">
        <v>28</v>
      </c>
      <c r="AB66" s="27" t="s">
        <v>314</v>
      </c>
      <c r="AC66" s="8">
        <v>2023</v>
      </c>
      <c r="AD66" s="8" t="s">
        <v>58</v>
      </c>
    </row>
    <row r="67" spans="1:30" x14ac:dyDescent="0.25">
      <c r="A67" s="9" t="s">
        <v>315</v>
      </c>
      <c r="B67" s="8" t="s">
        <v>23</v>
      </c>
      <c r="C67" s="13" t="s">
        <v>49</v>
      </c>
      <c r="D67" s="13" t="s">
        <v>316</v>
      </c>
      <c r="E67" s="13">
        <f t="shared" ref="E67:E130" si="2">COUNTIF(D:D,D67)</f>
        <v>1</v>
      </c>
      <c r="F67" s="13" t="e">
        <f>VLOOKUP(D67,'[1]GESTIÓN CONTRAC FONAM NACION'!$AC:$AE,2,FALSE)</f>
        <v>#REF!</v>
      </c>
      <c r="G67" s="13" t="e">
        <f t="shared" ref="G67:G130" si="3">IF(E67=F67,1,"")</f>
        <v>#REF!</v>
      </c>
      <c r="H67" s="21">
        <v>44979</v>
      </c>
      <c r="I67" s="22" t="s">
        <v>317</v>
      </c>
      <c r="J67" s="23"/>
      <c r="K67" s="13" t="s">
        <v>52</v>
      </c>
      <c r="L67" s="24" t="s">
        <v>53</v>
      </c>
      <c r="M67" s="23"/>
      <c r="N67" s="23"/>
      <c r="O67" s="25">
        <v>1497991</v>
      </c>
      <c r="P67" s="26" t="e">
        <v>#VALUE!</v>
      </c>
      <c r="Q67" s="13" t="s">
        <v>54</v>
      </c>
      <c r="R67" s="13" t="s">
        <v>55</v>
      </c>
      <c r="S67" s="114" t="s">
        <v>1336</v>
      </c>
      <c r="T67" s="26"/>
      <c r="U67" s="26">
        <v>15490532</v>
      </c>
      <c r="V67" s="13" t="s">
        <v>116</v>
      </c>
      <c r="W67" s="13">
        <v>303</v>
      </c>
      <c r="X67" s="14">
        <v>44979</v>
      </c>
      <c r="Y67" s="14">
        <v>45290</v>
      </c>
      <c r="Z67" s="14"/>
      <c r="AA67" s="15" t="s">
        <v>28</v>
      </c>
      <c r="AB67" s="27" t="s">
        <v>318</v>
      </c>
      <c r="AC67" s="8">
        <v>2023</v>
      </c>
      <c r="AD67" s="8" t="s">
        <v>58</v>
      </c>
    </row>
    <row r="68" spans="1:30" x14ac:dyDescent="0.25">
      <c r="A68" s="48" t="s">
        <v>319</v>
      </c>
      <c r="B68" s="8" t="s">
        <v>23</v>
      </c>
      <c r="C68" s="49" t="s">
        <v>49</v>
      </c>
      <c r="D68" s="49" t="s">
        <v>320</v>
      </c>
      <c r="E68" s="13">
        <f t="shared" si="2"/>
        <v>1</v>
      </c>
      <c r="F68" s="13" t="e">
        <f>VLOOKUP(D68,'[1]GESTIÓN CONTRAC FONAM NACION'!$AC:$AE,2,FALSE)</f>
        <v>#REF!</v>
      </c>
      <c r="G68" s="13" t="e">
        <f t="shared" si="3"/>
        <v>#REF!</v>
      </c>
      <c r="H68" s="50">
        <v>44979</v>
      </c>
      <c r="I68" s="22" t="s">
        <v>321</v>
      </c>
      <c r="J68" s="23"/>
      <c r="K68" s="49" t="s">
        <v>52</v>
      </c>
      <c r="L68" s="24" t="s">
        <v>53</v>
      </c>
      <c r="M68" s="23"/>
      <c r="N68" s="23"/>
      <c r="O68" s="25">
        <v>2896360</v>
      </c>
      <c r="P68" s="51" t="e">
        <v>#VALUE!</v>
      </c>
      <c r="Q68" s="49" t="s">
        <v>54</v>
      </c>
      <c r="R68" s="13" t="s">
        <v>55</v>
      </c>
      <c r="S68" s="116" t="s">
        <v>1337</v>
      </c>
      <c r="T68" s="51"/>
      <c r="U68" s="51">
        <v>1110444633</v>
      </c>
      <c r="V68" s="49" t="s">
        <v>94</v>
      </c>
      <c r="W68" s="49">
        <v>312</v>
      </c>
      <c r="X68" s="52">
        <v>44979</v>
      </c>
      <c r="Y68" s="52">
        <v>45290</v>
      </c>
      <c r="Z68" s="52"/>
      <c r="AA68" s="53" t="s">
        <v>28</v>
      </c>
      <c r="AB68" s="54" t="s">
        <v>322</v>
      </c>
      <c r="AC68" s="8">
        <v>2023</v>
      </c>
      <c r="AD68" s="8" t="s">
        <v>58</v>
      </c>
    </row>
    <row r="69" spans="1:30" x14ac:dyDescent="0.25">
      <c r="A69" s="9" t="s">
        <v>323</v>
      </c>
      <c r="B69" s="8" t="s">
        <v>23</v>
      </c>
      <c r="C69" s="13" t="s">
        <v>49</v>
      </c>
      <c r="D69" s="13" t="s">
        <v>324</v>
      </c>
      <c r="E69" s="13">
        <f t="shared" si="2"/>
        <v>1</v>
      </c>
      <c r="F69" s="13" t="e">
        <f>VLOOKUP(D69,'[1]GESTIÓN CONTRAC FONAM NACION'!$AC:$AE,2,FALSE)</f>
        <v>#REF!</v>
      </c>
      <c r="G69" s="13" t="e">
        <f t="shared" si="3"/>
        <v>#REF!</v>
      </c>
      <c r="H69" s="21">
        <v>44979</v>
      </c>
      <c r="I69" s="22" t="s">
        <v>317</v>
      </c>
      <c r="J69" s="23"/>
      <c r="K69" s="13" t="s">
        <v>52</v>
      </c>
      <c r="L69" s="24" t="s">
        <v>53</v>
      </c>
      <c r="M69" s="23"/>
      <c r="N69" s="23"/>
      <c r="O69" s="25">
        <v>1497991</v>
      </c>
      <c r="P69" s="26" t="e">
        <v>#VALUE!</v>
      </c>
      <c r="Q69" s="13" t="s">
        <v>54</v>
      </c>
      <c r="R69" s="13" t="s">
        <v>55</v>
      </c>
      <c r="S69" s="114" t="s">
        <v>1338</v>
      </c>
      <c r="T69" s="26"/>
      <c r="U69" s="26">
        <v>1219726135</v>
      </c>
      <c r="V69" s="13" t="s">
        <v>116</v>
      </c>
      <c r="W69" s="13">
        <v>303</v>
      </c>
      <c r="X69" s="14">
        <v>44979</v>
      </c>
      <c r="Y69" s="14">
        <v>45290</v>
      </c>
      <c r="Z69" s="14"/>
      <c r="AA69" s="15" t="s">
        <v>28</v>
      </c>
      <c r="AB69" s="27" t="s">
        <v>325</v>
      </c>
      <c r="AC69" s="8">
        <v>2023</v>
      </c>
      <c r="AD69" s="8" t="s">
        <v>58</v>
      </c>
    </row>
    <row r="70" spans="1:30" x14ac:dyDescent="0.25">
      <c r="A70" s="9" t="s">
        <v>326</v>
      </c>
      <c r="B70" s="8" t="s">
        <v>23</v>
      </c>
      <c r="C70" s="13" t="s">
        <v>49</v>
      </c>
      <c r="D70" s="13" t="s">
        <v>327</v>
      </c>
      <c r="E70" s="13">
        <f t="shared" si="2"/>
        <v>1</v>
      </c>
      <c r="F70" s="13" t="e">
        <f>VLOOKUP(D70,'[1]GESTIÓN CONTRAC FONAM NACION'!$AC:$AE,2,FALSE)</f>
        <v>#REF!</v>
      </c>
      <c r="G70" s="13" t="e">
        <f t="shared" si="3"/>
        <v>#REF!</v>
      </c>
      <c r="H70" s="21">
        <v>44979</v>
      </c>
      <c r="I70" s="22" t="s">
        <v>328</v>
      </c>
      <c r="J70" s="23"/>
      <c r="K70" s="13" t="s">
        <v>52</v>
      </c>
      <c r="L70" s="24" t="s">
        <v>53</v>
      </c>
      <c r="M70" s="23"/>
      <c r="N70" s="23"/>
      <c r="O70" s="25">
        <v>1700220</v>
      </c>
      <c r="P70" s="26" t="e">
        <v>#VALUE!</v>
      </c>
      <c r="Q70" s="13" t="s">
        <v>54</v>
      </c>
      <c r="R70" s="13" t="s">
        <v>55</v>
      </c>
      <c r="S70" s="114" t="s">
        <v>1339</v>
      </c>
      <c r="T70" s="26"/>
      <c r="U70" s="26">
        <v>87248596</v>
      </c>
      <c r="V70" s="13" t="s">
        <v>184</v>
      </c>
      <c r="W70" s="13">
        <v>303</v>
      </c>
      <c r="X70" s="14">
        <v>44979</v>
      </c>
      <c r="Y70" s="14">
        <v>45290</v>
      </c>
      <c r="Z70" s="14"/>
      <c r="AA70" s="15" t="s">
        <v>28</v>
      </c>
      <c r="AB70" s="27" t="s">
        <v>329</v>
      </c>
      <c r="AC70" s="8">
        <v>2023</v>
      </c>
      <c r="AD70" s="8" t="s">
        <v>58</v>
      </c>
    </row>
    <row r="71" spans="1:30" x14ac:dyDescent="0.25">
      <c r="A71" s="9" t="s">
        <v>330</v>
      </c>
      <c r="B71" s="8" t="s">
        <v>23</v>
      </c>
      <c r="C71" s="13" t="s">
        <v>49</v>
      </c>
      <c r="D71" s="13" t="s">
        <v>331</v>
      </c>
      <c r="E71" s="13">
        <f t="shared" si="2"/>
        <v>1</v>
      </c>
      <c r="F71" s="13" t="e">
        <f>VLOOKUP(D71,'[1]GESTIÓN CONTRAC FONAM NACION'!$AC:$AE,2,FALSE)</f>
        <v>#REF!</v>
      </c>
      <c r="G71" s="13" t="e">
        <f t="shared" si="3"/>
        <v>#REF!</v>
      </c>
      <c r="H71" s="21">
        <v>44979</v>
      </c>
      <c r="I71" s="22" t="s">
        <v>328</v>
      </c>
      <c r="J71" s="23"/>
      <c r="K71" s="13" t="s">
        <v>52</v>
      </c>
      <c r="L71" s="24" t="s">
        <v>53</v>
      </c>
      <c r="M71" s="23"/>
      <c r="N71" s="23"/>
      <c r="O71" s="25">
        <v>1700220</v>
      </c>
      <c r="P71" s="26" t="e">
        <v>#VALUE!</v>
      </c>
      <c r="Q71" s="13" t="s">
        <v>54</v>
      </c>
      <c r="R71" s="13" t="s">
        <v>55</v>
      </c>
      <c r="S71" s="114" t="s">
        <v>1340</v>
      </c>
      <c r="T71" s="26"/>
      <c r="U71" s="26">
        <v>1087644487</v>
      </c>
      <c r="V71" s="13" t="s">
        <v>184</v>
      </c>
      <c r="W71" s="13">
        <v>303</v>
      </c>
      <c r="X71" s="14">
        <v>44979</v>
      </c>
      <c r="Y71" s="14">
        <v>45290</v>
      </c>
      <c r="Z71" s="14"/>
      <c r="AA71" s="15" t="s">
        <v>28</v>
      </c>
      <c r="AB71" s="27" t="s">
        <v>332</v>
      </c>
      <c r="AC71" s="8">
        <v>2023</v>
      </c>
      <c r="AD71" s="8" t="s">
        <v>58</v>
      </c>
    </row>
    <row r="72" spans="1:30" x14ac:dyDescent="0.25">
      <c r="A72" s="9" t="s">
        <v>333</v>
      </c>
      <c r="B72" s="8" t="s">
        <v>23</v>
      </c>
      <c r="C72" s="13" t="s">
        <v>49</v>
      </c>
      <c r="D72" s="13" t="s">
        <v>334</v>
      </c>
      <c r="E72" s="13">
        <f t="shared" si="2"/>
        <v>1</v>
      </c>
      <c r="F72" s="13" t="e">
        <f>VLOOKUP(D72,'[1]GESTIÓN CONTRAC FONAM NACION'!$AC:$AE,2,FALSE)</f>
        <v>#REF!</v>
      </c>
      <c r="G72" s="13" t="e">
        <f t="shared" si="3"/>
        <v>#REF!</v>
      </c>
      <c r="H72" s="21">
        <v>44979</v>
      </c>
      <c r="I72" s="22" t="s">
        <v>335</v>
      </c>
      <c r="J72" s="23"/>
      <c r="K72" s="13" t="s">
        <v>52</v>
      </c>
      <c r="L72" s="24" t="s">
        <v>53</v>
      </c>
      <c r="M72" s="23"/>
      <c r="N72" s="23"/>
      <c r="O72" s="25">
        <v>2896360</v>
      </c>
      <c r="P72" s="26" t="e">
        <v>#VALUE!</v>
      </c>
      <c r="Q72" s="13" t="s">
        <v>54</v>
      </c>
      <c r="R72" s="13" t="s">
        <v>55</v>
      </c>
      <c r="S72" s="114" t="s">
        <v>1341</v>
      </c>
      <c r="T72" s="26"/>
      <c r="U72" s="26">
        <v>16114311</v>
      </c>
      <c r="V72" s="13" t="s">
        <v>336</v>
      </c>
      <c r="W72" s="13">
        <v>120</v>
      </c>
      <c r="X72" s="14">
        <v>44979</v>
      </c>
      <c r="Y72" s="14">
        <v>45098</v>
      </c>
      <c r="Z72" s="14"/>
      <c r="AA72" s="15" t="s">
        <v>56</v>
      </c>
      <c r="AB72" s="27" t="s">
        <v>337</v>
      </c>
      <c r="AC72" s="8">
        <v>2023</v>
      </c>
      <c r="AD72" s="8" t="s">
        <v>58</v>
      </c>
    </row>
    <row r="73" spans="1:30" ht="30" x14ac:dyDescent="0.25">
      <c r="A73" s="9" t="s">
        <v>338</v>
      </c>
      <c r="B73" s="8" t="s">
        <v>23</v>
      </c>
      <c r="C73" s="13" t="s">
        <v>49</v>
      </c>
      <c r="D73" s="13" t="s">
        <v>339</v>
      </c>
      <c r="E73" s="13">
        <f t="shared" si="2"/>
        <v>1</v>
      </c>
      <c r="F73" s="13" t="e">
        <f>VLOOKUP(D73,'[1]GESTIÓN CONTRAC FONAM NACION'!$AC:$AE,2,FALSE)</f>
        <v>#REF!</v>
      </c>
      <c r="G73" s="13" t="e">
        <f t="shared" si="3"/>
        <v>#REF!</v>
      </c>
      <c r="H73" s="21">
        <v>44979</v>
      </c>
      <c r="I73" s="22" t="s">
        <v>340</v>
      </c>
      <c r="J73" s="23"/>
      <c r="K73" s="13" t="s">
        <v>52</v>
      </c>
      <c r="L73" s="24" t="s">
        <v>53</v>
      </c>
      <c r="M73" s="23"/>
      <c r="N73" s="23"/>
      <c r="O73" s="25">
        <v>1700220</v>
      </c>
      <c r="P73" s="26" t="e">
        <v>#VALUE!</v>
      </c>
      <c r="Q73" s="13" t="s">
        <v>54</v>
      </c>
      <c r="R73" s="13" t="s">
        <v>55</v>
      </c>
      <c r="S73" s="114" t="s">
        <v>1342</v>
      </c>
      <c r="T73" s="26"/>
      <c r="U73" s="26">
        <v>87491684</v>
      </c>
      <c r="V73" s="35" t="s">
        <v>129</v>
      </c>
      <c r="W73" s="13">
        <v>303</v>
      </c>
      <c r="X73" s="14">
        <v>44979</v>
      </c>
      <c r="Y73" s="14">
        <v>45290</v>
      </c>
      <c r="Z73" s="14"/>
      <c r="AA73" s="15" t="s">
        <v>28</v>
      </c>
      <c r="AB73" s="27" t="s">
        <v>341</v>
      </c>
      <c r="AC73" s="8">
        <v>2023</v>
      </c>
      <c r="AD73" s="8" t="s">
        <v>58</v>
      </c>
    </row>
    <row r="74" spans="1:30" x14ac:dyDescent="0.25">
      <c r="A74" s="9" t="s">
        <v>342</v>
      </c>
      <c r="B74" s="8" t="s">
        <v>23</v>
      </c>
      <c r="C74" s="13" t="s">
        <v>49</v>
      </c>
      <c r="D74" s="13" t="s">
        <v>343</v>
      </c>
      <c r="E74" s="13">
        <f t="shared" si="2"/>
        <v>1</v>
      </c>
      <c r="F74" s="13" t="e">
        <f>VLOOKUP(D74,'[1]GESTIÓN CONTRAC FONAM NACION'!$AC:$AE,2,FALSE)</f>
        <v>#REF!</v>
      </c>
      <c r="G74" s="13" t="e">
        <f t="shared" si="3"/>
        <v>#REF!</v>
      </c>
      <c r="H74" s="21">
        <v>44980</v>
      </c>
      <c r="I74" s="22" t="s">
        <v>344</v>
      </c>
      <c r="J74" s="23"/>
      <c r="K74" s="13" t="s">
        <v>52</v>
      </c>
      <c r="L74" s="24" t="s">
        <v>53</v>
      </c>
      <c r="M74" s="23"/>
      <c r="N74" s="23"/>
      <c r="O74" s="25">
        <v>2896360</v>
      </c>
      <c r="P74" s="26" t="e">
        <v>#VALUE!</v>
      </c>
      <c r="Q74" s="13" t="s">
        <v>54</v>
      </c>
      <c r="R74" s="13" t="s">
        <v>55</v>
      </c>
      <c r="S74" s="114" t="s">
        <v>345</v>
      </c>
      <c r="T74" s="26"/>
      <c r="U74" s="26" t="s">
        <v>345</v>
      </c>
      <c r="V74" s="13" t="s">
        <v>116</v>
      </c>
      <c r="W74" s="13">
        <v>311</v>
      </c>
      <c r="X74" s="14">
        <v>44980</v>
      </c>
      <c r="Y74" s="14">
        <v>45290</v>
      </c>
      <c r="Z74" s="14"/>
      <c r="AA74" s="15" t="s">
        <v>28</v>
      </c>
      <c r="AB74" s="27" t="s">
        <v>346</v>
      </c>
      <c r="AC74" s="8">
        <v>2023</v>
      </c>
      <c r="AD74" s="8" t="s">
        <v>58</v>
      </c>
    </row>
    <row r="75" spans="1:30" x14ac:dyDescent="0.25">
      <c r="A75" s="29" t="s">
        <v>347</v>
      </c>
      <c r="B75" s="8" t="s">
        <v>23</v>
      </c>
      <c r="C75" s="13" t="s">
        <v>49</v>
      </c>
      <c r="D75" s="13" t="s">
        <v>348</v>
      </c>
      <c r="E75" s="13">
        <f t="shared" si="2"/>
        <v>1</v>
      </c>
      <c r="F75" s="13" t="e">
        <f>VLOOKUP(D75,'[1]GESTIÓN CONTRAC FONAM NACION'!$AC:$AE,2,FALSE)</f>
        <v>#REF!</v>
      </c>
      <c r="G75" s="13" t="e">
        <f t="shared" si="3"/>
        <v>#REF!</v>
      </c>
      <c r="H75" s="21">
        <v>44980</v>
      </c>
      <c r="I75" s="22" t="s">
        <v>349</v>
      </c>
      <c r="J75" s="23"/>
      <c r="K75" s="13" t="s">
        <v>52</v>
      </c>
      <c r="L75" s="24" t="s">
        <v>53</v>
      </c>
      <c r="M75" s="23"/>
      <c r="N75" s="23"/>
      <c r="O75" s="25">
        <v>1497991</v>
      </c>
      <c r="P75" s="26" t="e">
        <v>#VALUE!</v>
      </c>
      <c r="Q75" s="13" t="s">
        <v>54</v>
      </c>
      <c r="R75" s="13" t="s">
        <v>55</v>
      </c>
      <c r="S75" s="114" t="s">
        <v>1343</v>
      </c>
      <c r="T75" s="26"/>
      <c r="U75" s="26">
        <v>15486066</v>
      </c>
      <c r="V75" s="13" t="s">
        <v>116</v>
      </c>
      <c r="W75" s="13">
        <v>311</v>
      </c>
      <c r="X75" s="14">
        <v>44980</v>
      </c>
      <c r="Y75" s="14">
        <v>45290</v>
      </c>
      <c r="Z75" s="14"/>
      <c r="AA75" s="15" t="s">
        <v>28</v>
      </c>
      <c r="AB75" s="27" t="s">
        <v>350</v>
      </c>
      <c r="AC75" s="8">
        <v>2023</v>
      </c>
      <c r="AD75" s="8" t="s">
        <v>58</v>
      </c>
    </row>
    <row r="76" spans="1:30" x14ac:dyDescent="0.25">
      <c r="A76" s="9" t="s">
        <v>351</v>
      </c>
      <c r="B76" s="8" t="s">
        <v>23</v>
      </c>
      <c r="C76" s="13" t="s">
        <v>49</v>
      </c>
      <c r="D76" s="8" t="s">
        <v>352</v>
      </c>
      <c r="E76" s="13">
        <f t="shared" si="2"/>
        <v>2</v>
      </c>
      <c r="F76" s="13" t="e">
        <f>VLOOKUP(D76,'[1]GESTIÓN CONTRAC FONAM NACION'!$AC:$AE,2,FALSE)</f>
        <v>#REF!</v>
      </c>
      <c r="G76" s="13" t="e">
        <f t="shared" si="3"/>
        <v>#REF!</v>
      </c>
      <c r="H76" s="21">
        <v>44980</v>
      </c>
      <c r="I76" s="22" t="s">
        <v>353</v>
      </c>
      <c r="J76" s="23"/>
      <c r="K76" s="13" t="s">
        <v>52</v>
      </c>
      <c r="L76" s="24" t="s">
        <v>53</v>
      </c>
      <c r="M76" s="23"/>
      <c r="N76" s="23"/>
      <c r="O76" s="34">
        <v>3535990</v>
      </c>
      <c r="P76" s="26" t="e">
        <v>#VALUE!</v>
      </c>
      <c r="Q76" s="13" t="s">
        <v>54</v>
      </c>
      <c r="R76" s="13" t="s">
        <v>55</v>
      </c>
      <c r="S76" s="115" t="s">
        <v>1344</v>
      </c>
      <c r="T76" s="28"/>
      <c r="U76" s="28">
        <v>1061757358</v>
      </c>
      <c r="V76" s="13" t="s">
        <v>189</v>
      </c>
      <c r="W76" s="13">
        <v>120</v>
      </c>
      <c r="X76" s="14">
        <v>44980</v>
      </c>
      <c r="Y76" s="14">
        <v>45099</v>
      </c>
      <c r="Z76" s="14"/>
      <c r="AA76" s="15" t="s">
        <v>56</v>
      </c>
      <c r="AB76" s="27" t="s">
        <v>337</v>
      </c>
      <c r="AC76" s="8">
        <v>2023</v>
      </c>
      <c r="AD76" s="8" t="s">
        <v>58</v>
      </c>
    </row>
    <row r="77" spans="1:30" x14ac:dyDescent="0.25">
      <c r="A77" s="9" t="s">
        <v>354</v>
      </c>
      <c r="B77" s="8" t="s">
        <v>23</v>
      </c>
      <c r="C77" s="13" t="s">
        <v>49</v>
      </c>
      <c r="D77" s="13" t="s">
        <v>355</v>
      </c>
      <c r="E77" s="13">
        <f t="shared" si="2"/>
        <v>1</v>
      </c>
      <c r="F77" s="13" t="e">
        <f>VLOOKUP(D77,'[1]GESTIÓN CONTRAC FONAM NACION'!$AC:$AE,2,FALSE)</f>
        <v>#REF!</v>
      </c>
      <c r="G77" s="13" t="e">
        <f t="shared" si="3"/>
        <v>#REF!</v>
      </c>
      <c r="H77" s="21">
        <v>44980</v>
      </c>
      <c r="I77" s="22" t="s">
        <v>356</v>
      </c>
      <c r="J77" s="23"/>
      <c r="K77" s="13" t="s">
        <v>52</v>
      </c>
      <c r="L77" s="24" t="s">
        <v>53</v>
      </c>
      <c r="M77" s="23"/>
      <c r="N77" s="23"/>
      <c r="O77" s="25">
        <v>1497991</v>
      </c>
      <c r="P77" s="26" t="e">
        <v>#VALUE!</v>
      </c>
      <c r="Q77" s="13" t="s">
        <v>54</v>
      </c>
      <c r="R77" s="13" t="s">
        <v>55</v>
      </c>
      <c r="S77" s="114" t="s">
        <v>1345</v>
      </c>
      <c r="T77" s="26"/>
      <c r="U77" s="26">
        <v>1001763628</v>
      </c>
      <c r="V77" s="13" t="s">
        <v>116</v>
      </c>
      <c r="W77" s="13">
        <v>303</v>
      </c>
      <c r="X77" s="14">
        <v>44980</v>
      </c>
      <c r="Y77" s="14">
        <v>45290</v>
      </c>
      <c r="Z77" s="14"/>
      <c r="AA77" s="15" t="s">
        <v>28</v>
      </c>
      <c r="AB77" s="27" t="s">
        <v>357</v>
      </c>
      <c r="AC77" s="8">
        <v>2023</v>
      </c>
      <c r="AD77" s="8" t="s">
        <v>58</v>
      </c>
    </row>
    <row r="78" spans="1:30" x14ac:dyDescent="0.25">
      <c r="A78" s="9" t="s">
        <v>358</v>
      </c>
      <c r="B78" s="8" t="s">
        <v>23</v>
      </c>
      <c r="C78" s="13" t="s">
        <v>49</v>
      </c>
      <c r="D78" s="13" t="s">
        <v>359</v>
      </c>
      <c r="E78" s="13">
        <f t="shared" si="2"/>
        <v>1</v>
      </c>
      <c r="F78" s="13" t="e">
        <f>VLOOKUP(D78,'[1]GESTIÓN CONTRAC FONAM NACION'!$AC:$AE,2,FALSE)</f>
        <v>#REF!</v>
      </c>
      <c r="G78" s="13" t="e">
        <f t="shared" si="3"/>
        <v>#REF!</v>
      </c>
      <c r="H78" s="21">
        <v>44980</v>
      </c>
      <c r="I78" s="22" t="s">
        <v>360</v>
      </c>
      <c r="J78" s="23"/>
      <c r="K78" s="13" t="s">
        <v>52</v>
      </c>
      <c r="L78" s="24" t="s">
        <v>53</v>
      </c>
      <c r="M78" s="23"/>
      <c r="N78" s="23"/>
      <c r="O78" s="25">
        <v>1700220</v>
      </c>
      <c r="P78" s="26" t="e">
        <v>#VALUE!</v>
      </c>
      <c r="Q78" s="13" t="s">
        <v>54</v>
      </c>
      <c r="R78" s="13" t="s">
        <v>55</v>
      </c>
      <c r="S78" s="114" t="s">
        <v>1346</v>
      </c>
      <c r="T78" s="26"/>
      <c r="U78" s="26">
        <v>1076384347</v>
      </c>
      <c r="V78" s="13" t="s">
        <v>134</v>
      </c>
      <c r="W78" s="13">
        <v>303</v>
      </c>
      <c r="X78" s="14">
        <v>44980</v>
      </c>
      <c r="Y78" s="14">
        <v>45290</v>
      </c>
      <c r="Z78" s="14"/>
      <c r="AA78" s="15" t="s">
        <v>28</v>
      </c>
      <c r="AB78" s="27" t="s">
        <v>361</v>
      </c>
      <c r="AC78" s="8">
        <v>2023</v>
      </c>
      <c r="AD78" s="8" t="s">
        <v>58</v>
      </c>
    </row>
    <row r="79" spans="1:30" x14ac:dyDescent="0.25">
      <c r="A79" s="9" t="s">
        <v>362</v>
      </c>
      <c r="B79" s="8" t="s">
        <v>23</v>
      </c>
      <c r="C79" s="13" t="s">
        <v>49</v>
      </c>
      <c r="D79" s="13" t="s">
        <v>363</v>
      </c>
      <c r="E79" s="13">
        <f t="shared" si="2"/>
        <v>1</v>
      </c>
      <c r="F79" s="13" t="e">
        <f>VLOOKUP(D79,'[1]GESTIÓN CONTRAC FONAM NACION'!$AC:$AE,2,FALSE)</f>
        <v>#REF!</v>
      </c>
      <c r="G79" s="13" t="e">
        <f t="shared" si="3"/>
        <v>#REF!</v>
      </c>
      <c r="H79" s="21">
        <v>44980</v>
      </c>
      <c r="I79" s="22" t="s">
        <v>364</v>
      </c>
      <c r="J79" s="23"/>
      <c r="K79" s="13" t="s">
        <v>52</v>
      </c>
      <c r="L79" s="24" t="s">
        <v>53</v>
      </c>
      <c r="M79" s="23"/>
      <c r="N79" s="23"/>
      <c r="O79" s="25">
        <v>1497991</v>
      </c>
      <c r="P79" s="26" t="e">
        <v>#VALUE!</v>
      </c>
      <c r="Q79" s="13" t="s">
        <v>54</v>
      </c>
      <c r="R79" s="13" t="s">
        <v>55</v>
      </c>
      <c r="S79" s="114" t="s">
        <v>1347</v>
      </c>
      <c r="T79" s="26"/>
      <c r="U79" s="26">
        <v>1048021784</v>
      </c>
      <c r="V79" s="13" t="s">
        <v>116</v>
      </c>
      <c r="W79" s="13">
        <v>303</v>
      </c>
      <c r="X79" s="14">
        <v>44980</v>
      </c>
      <c r="Y79" s="14">
        <v>45290</v>
      </c>
      <c r="Z79" s="14"/>
      <c r="AA79" s="15" t="s">
        <v>28</v>
      </c>
      <c r="AB79" s="27" t="s">
        <v>365</v>
      </c>
      <c r="AC79" s="8">
        <v>2023</v>
      </c>
      <c r="AD79" s="8" t="s">
        <v>58</v>
      </c>
    </row>
    <row r="80" spans="1:30" x14ac:dyDescent="0.25">
      <c r="A80" s="29" t="s">
        <v>366</v>
      </c>
      <c r="B80" s="8" t="s">
        <v>23</v>
      </c>
      <c r="C80" s="13" t="s">
        <v>49</v>
      </c>
      <c r="D80" s="13" t="s">
        <v>367</v>
      </c>
      <c r="E80" s="13">
        <f t="shared" si="2"/>
        <v>2</v>
      </c>
      <c r="F80" s="13" t="e">
        <f>VLOOKUP(D80,'[1]GESTIÓN CONTRAC FONAM NACION'!$AC:$AE,2,FALSE)</f>
        <v>#REF!</v>
      </c>
      <c r="G80" s="13" t="e">
        <f t="shared" si="3"/>
        <v>#REF!</v>
      </c>
      <c r="H80" s="21">
        <v>44980</v>
      </c>
      <c r="I80" s="22" t="s">
        <v>368</v>
      </c>
      <c r="J80" s="23"/>
      <c r="K80" s="13" t="s">
        <v>52</v>
      </c>
      <c r="L80" s="24" t="s">
        <v>53</v>
      </c>
      <c r="M80" s="23"/>
      <c r="N80" s="23"/>
      <c r="O80" s="25">
        <v>3889578</v>
      </c>
      <c r="P80" s="26" t="e">
        <v>#VALUE!</v>
      </c>
      <c r="Q80" s="13" t="s">
        <v>54</v>
      </c>
      <c r="R80" s="13" t="s">
        <v>55</v>
      </c>
      <c r="S80" s="114" t="s">
        <v>1348</v>
      </c>
      <c r="T80" s="26"/>
      <c r="U80" s="26">
        <v>1081700258</v>
      </c>
      <c r="V80" s="13" t="s">
        <v>106</v>
      </c>
      <c r="W80" s="13">
        <v>120</v>
      </c>
      <c r="X80" s="14">
        <v>44980</v>
      </c>
      <c r="Y80" s="14">
        <v>45099</v>
      </c>
      <c r="Z80" s="14"/>
      <c r="AA80" s="15" t="s">
        <v>56</v>
      </c>
      <c r="AB80" s="27" t="s">
        <v>369</v>
      </c>
      <c r="AC80" s="8">
        <v>2023</v>
      </c>
      <c r="AD80" s="8" t="s">
        <v>58</v>
      </c>
    </row>
    <row r="81" spans="1:30" x14ac:dyDescent="0.25">
      <c r="A81" s="29" t="s">
        <v>370</v>
      </c>
      <c r="B81" s="8" t="s">
        <v>23</v>
      </c>
      <c r="C81" s="13" t="s">
        <v>49</v>
      </c>
      <c r="D81" s="13" t="s">
        <v>371</v>
      </c>
      <c r="E81" s="13">
        <f t="shared" si="2"/>
        <v>2</v>
      </c>
      <c r="F81" s="13" t="e">
        <f>VLOOKUP(D81,'[1]GESTIÓN CONTRAC FONAM NACION'!$AC:$AE,2,FALSE)</f>
        <v>#REF!</v>
      </c>
      <c r="G81" s="13" t="e">
        <f t="shared" si="3"/>
        <v>#REF!</v>
      </c>
      <c r="H81" s="21">
        <v>44981</v>
      </c>
      <c r="I81" s="22" t="s">
        <v>372</v>
      </c>
      <c r="J81" s="23"/>
      <c r="K81" s="13" t="s">
        <v>52</v>
      </c>
      <c r="L81" s="24" t="s">
        <v>53</v>
      </c>
      <c r="M81" s="23"/>
      <c r="N81" s="23"/>
      <c r="O81" s="25">
        <v>3889578</v>
      </c>
      <c r="P81" s="26" t="e">
        <v>#VALUE!</v>
      </c>
      <c r="Q81" s="13" t="s">
        <v>54</v>
      </c>
      <c r="R81" s="13" t="s">
        <v>55</v>
      </c>
      <c r="S81" s="114" t="s">
        <v>1349</v>
      </c>
      <c r="T81" s="26"/>
      <c r="U81" s="26">
        <v>38600096</v>
      </c>
      <c r="V81" s="13" t="s">
        <v>279</v>
      </c>
      <c r="W81" s="13">
        <v>120</v>
      </c>
      <c r="X81" s="14">
        <v>44981</v>
      </c>
      <c r="Y81" s="14">
        <v>45100</v>
      </c>
      <c r="Z81" s="14"/>
      <c r="AA81" s="15" t="s">
        <v>56</v>
      </c>
      <c r="AB81" s="27" t="s">
        <v>373</v>
      </c>
      <c r="AC81" s="8">
        <v>2023</v>
      </c>
      <c r="AD81" s="8" t="s">
        <v>58</v>
      </c>
    </row>
    <row r="82" spans="1:30" x14ac:dyDescent="0.25">
      <c r="A82" s="29" t="s">
        <v>374</v>
      </c>
      <c r="B82" s="8" t="s">
        <v>23</v>
      </c>
      <c r="C82" s="13" t="s">
        <v>49</v>
      </c>
      <c r="D82" s="13" t="s">
        <v>375</v>
      </c>
      <c r="E82" s="13">
        <f t="shared" si="2"/>
        <v>1</v>
      </c>
      <c r="F82" s="13" t="e">
        <f>VLOOKUP(D82,'[1]GESTIÓN CONTRAC FONAM NACION'!$AC:$AE,2,FALSE)</f>
        <v>#REF!</v>
      </c>
      <c r="G82" s="13" t="e">
        <f t="shared" si="3"/>
        <v>#REF!</v>
      </c>
      <c r="H82" s="21">
        <v>44981</v>
      </c>
      <c r="I82" s="22" t="s">
        <v>376</v>
      </c>
      <c r="J82" s="23"/>
      <c r="K82" s="13" t="s">
        <v>52</v>
      </c>
      <c r="L82" s="24" t="s">
        <v>53</v>
      </c>
      <c r="M82" s="23"/>
      <c r="N82" s="23"/>
      <c r="O82" s="25">
        <v>1497991</v>
      </c>
      <c r="P82" s="26" t="e">
        <v>#VALUE!</v>
      </c>
      <c r="Q82" s="13" t="s">
        <v>54</v>
      </c>
      <c r="R82" s="13" t="s">
        <v>55</v>
      </c>
      <c r="S82" s="114" t="s">
        <v>1350</v>
      </c>
      <c r="T82" s="26"/>
      <c r="U82" s="26">
        <v>94503546</v>
      </c>
      <c r="V82" s="13" t="s">
        <v>189</v>
      </c>
      <c r="W82" s="13">
        <v>310</v>
      </c>
      <c r="X82" s="14">
        <v>44981</v>
      </c>
      <c r="Y82" s="14">
        <v>45290</v>
      </c>
      <c r="Z82" s="14"/>
      <c r="AA82" s="15" t="s">
        <v>28</v>
      </c>
      <c r="AB82" s="27" t="s">
        <v>377</v>
      </c>
      <c r="AC82" s="8">
        <v>2023</v>
      </c>
      <c r="AD82" s="8" t="s">
        <v>58</v>
      </c>
    </row>
    <row r="83" spans="1:30" x14ac:dyDescent="0.25">
      <c r="A83" s="29" t="s">
        <v>378</v>
      </c>
      <c r="B83" s="8" t="s">
        <v>23</v>
      </c>
      <c r="C83" s="13" t="s">
        <v>49</v>
      </c>
      <c r="D83" s="13" t="s">
        <v>379</v>
      </c>
      <c r="E83" s="13">
        <f t="shared" si="2"/>
        <v>1</v>
      </c>
      <c r="F83" s="13" t="e">
        <f>VLOOKUP(D83,'[1]GESTIÓN CONTRAC FONAM NACION'!$AC:$AE,2,FALSE)</f>
        <v>#REF!</v>
      </c>
      <c r="G83" s="13" t="e">
        <f t="shared" si="3"/>
        <v>#REF!</v>
      </c>
      <c r="H83" s="21">
        <v>44981</v>
      </c>
      <c r="I83" s="22" t="s">
        <v>380</v>
      </c>
      <c r="J83" s="23"/>
      <c r="K83" s="13" t="s">
        <v>52</v>
      </c>
      <c r="L83" s="24" t="s">
        <v>53</v>
      </c>
      <c r="M83" s="23"/>
      <c r="N83" s="23"/>
      <c r="O83" s="25">
        <v>1497991</v>
      </c>
      <c r="P83" s="26" t="e">
        <v>#VALUE!</v>
      </c>
      <c r="Q83" s="13" t="s">
        <v>54</v>
      </c>
      <c r="R83" s="13" t="s">
        <v>55</v>
      </c>
      <c r="S83" s="114" t="s">
        <v>1351</v>
      </c>
      <c r="T83" s="26"/>
      <c r="U83" s="26">
        <v>1041531134</v>
      </c>
      <c r="V83" s="13" t="s">
        <v>116</v>
      </c>
      <c r="W83" s="13">
        <v>310</v>
      </c>
      <c r="X83" s="14">
        <v>44981</v>
      </c>
      <c r="Y83" s="14">
        <v>45290</v>
      </c>
      <c r="Z83" s="14"/>
      <c r="AA83" s="15" t="s">
        <v>28</v>
      </c>
      <c r="AB83" s="27" t="s">
        <v>381</v>
      </c>
      <c r="AC83" s="8">
        <v>2023</v>
      </c>
      <c r="AD83" s="8" t="s">
        <v>58</v>
      </c>
    </row>
    <row r="84" spans="1:30" ht="30" x14ac:dyDescent="0.25">
      <c r="A84" s="29" t="s">
        <v>382</v>
      </c>
      <c r="B84" s="8" t="s">
        <v>23</v>
      </c>
      <c r="C84" s="13" t="s">
        <v>49</v>
      </c>
      <c r="D84" s="15" t="s">
        <v>383</v>
      </c>
      <c r="E84" s="13">
        <f t="shared" si="2"/>
        <v>1</v>
      </c>
      <c r="F84" s="13" t="e">
        <f>VLOOKUP(D84,'[1]GESTIÓN CONTRAC FONAM NACION'!$AC:$AE,2,FALSE)</f>
        <v>#REF!</v>
      </c>
      <c r="G84" s="13" t="e">
        <f t="shared" si="3"/>
        <v>#REF!</v>
      </c>
      <c r="H84" s="21">
        <v>44984</v>
      </c>
      <c r="I84" s="22" t="s">
        <v>384</v>
      </c>
      <c r="J84" s="23"/>
      <c r="K84" s="13" t="s">
        <v>52</v>
      </c>
      <c r="L84" s="24" t="s">
        <v>53</v>
      </c>
      <c r="M84" s="23"/>
      <c r="N84" s="23"/>
      <c r="O84" s="31">
        <v>1700220</v>
      </c>
      <c r="P84" s="26" t="e">
        <v>#VALUE!</v>
      </c>
      <c r="Q84" s="13" t="s">
        <v>54</v>
      </c>
      <c r="R84" s="13" t="s">
        <v>55</v>
      </c>
      <c r="S84" s="115" t="s">
        <v>1352</v>
      </c>
      <c r="T84" s="55"/>
      <c r="U84" s="55">
        <v>87490974</v>
      </c>
      <c r="V84" s="35" t="s">
        <v>129</v>
      </c>
      <c r="W84" s="13">
        <v>307</v>
      </c>
      <c r="X84" s="14">
        <v>44984</v>
      </c>
      <c r="Y84" s="14">
        <v>45290</v>
      </c>
      <c r="Z84" s="14"/>
      <c r="AA84" s="15" t="s">
        <v>28</v>
      </c>
      <c r="AB84" s="27" t="s">
        <v>385</v>
      </c>
      <c r="AC84" s="8">
        <v>2023</v>
      </c>
      <c r="AD84" s="8" t="s">
        <v>58</v>
      </c>
    </row>
    <row r="85" spans="1:30" x14ac:dyDescent="0.25">
      <c r="A85" s="9" t="s">
        <v>386</v>
      </c>
      <c r="B85" s="8" t="s">
        <v>23</v>
      </c>
      <c r="C85" s="13" t="s">
        <v>49</v>
      </c>
      <c r="D85" s="13" t="s">
        <v>387</v>
      </c>
      <c r="E85" s="13">
        <f t="shared" si="2"/>
        <v>1</v>
      </c>
      <c r="F85" s="13" t="e">
        <f>VLOOKUP(D85,'[1]GESTIÓN CONTRAC FONAM NACION'!$AC:$AE,2,FALSE)</f>
        <v>#REF!</v>
      </c>
      <c r="G85" s="13" t="e">
        <f t="shared" si="3"/>
        <v>#REF!</v>
      </c>
      <c r="H85" s="21">
        <v>44981</v>
      </c>
      <c r="I85" s="22" t="s">
        <v>388</v>
      </c>
      <c r="J85" s="23"/>
      <c r="K85" s="13" t="s">
        <v>52</v>
      </c>
      <c r="L85" s="24" t="s">
        <v>53</v>
      </c>
      <c r="M85" s="23"/>
      <c r="N85" s="23"/>
      <c r="O85" s="25">
        <v>1497991</v>
      </c>
      <c r="P85" s="26" t="e">
        <v>#VALUE!</v>
      </c>
      <c r="Q85" s="13" t="s">
        <v>54</v>
      </c>
      <c r="R85" s="13" t="s">
        <v>55</v>
      </c>
      <c r="S85" s="114" t="s">
        <v>1353</v>
      </c>
      <c r="T85" s="26"/>
      <c r="U85" s="26">
        <v>1193558791</v>
      </c>
      <c r="V85" s="13" t="s">
        <v>116</v>
      </c>
      <c r="W85" s="13">
        <v>303</v>
      </c>
      <c r="X85" s="14">
        <v>44981</v>
      </c>
      <c r="Y85" s="14">
        <v>45290</v>
      </c>
      <c r="Z85" s="14"/>
      <c r="AA85" s="15" t="s">
        <v>28</v>
      </c>
      <c r="AB85" s="27" t="s">
        <v>389</v>
      </c>
      <c r="AC85" s="8">
        <v>2023</v>
      </c>
      <c r="AD85" s="8" t="s">
        <v>58</v>
      </c>
    </row>
    <row r="86" spans="1:30" x14ac:dyDescent="0.25">
      <c r="A86" s="9" t="s">
        <v>390</v>
      </c>
      <c r="B86" s="8" t="s">
        <v>23</v>
      </c>
      <c r="C86" s="13" t="s">
        <v>49</v>
      </c>
      <c r="D86" s="13" t="s">
        <v>391</v>
      </c>
      <c r="E86" s="13">
        <f t="shared" si="2"/>
        <v>2</v>
      </c>
      <c r="F86" s="13" t="e">
        <f>VLOOKUP(D86,'[1]GESTIÓN CONTRAC FONAM NACION'!$AC:$AE,2,FALSE)</f>
        <v>#REF!</v>
      </c>
      <c r="G86" s="13" t="e">
        <f t="shared" si="3"/>
        <v>#REF!</v>
      </c>
      <c r="H86" s="21">
        <v>44981</v>
      </c>
      <c r="I86" s="22" t="s">
        <v>392</v>
      </c>
      <c r="J86" s="23"/>
      <c r="K86" s="13" t="s">
        <v>52</v>
      </c>
      <c r="L86" s="24" t="s">
        <v>53</v>
      </c>
      <c r="M86" s="23"/>
      <c r="N86" s="23"/>
      <c r="O86" s="25">
        <v>3399000</v>
      </c>
      <c r="P86" s="26" t="e">
        <v>#VALUE!</v>
      </c>
      <c r="Q86" s="13" t="s">
        <v>54</v>
      </c>
      <c r="R86" s="13" t="s">
        <v>55</v>
      </c>
      <c r="S86" s="114" t="s">
        <v>1354</v>
      </c>
      <c r="T86" s="26"/>
      <c r="U86" s="26">
        <v>1152689538</v>
      </c>
      <c r="V86" s="13" t="s">
        <v>116</v>
      </c>
      <c r="W86" s="13">
        <v>120</v>
      </c>
      <c r="X86" s="14">
        <v>44981</v>
      </c>
      <c r="Y86" s="14">
        <v>45101</v>
      </c>
      <c r="Z86" s="14"/>
      <c r="AA86" s="15" t="s">
        <v>56</v>
      </c>
      <c r="AB86" s="27" t="s">
        <v>393</v>
      </c>
      <c r="AC86" s="8">
        <v>2023</v>
      </c>
      <c r="AD86" s="8" t="s">
        <v>58</v>
      </c>
    </row>
    <row r="87" spans="1:30" x14ac:dyDescent="0.25">
      <c r="A87" s="29" t="s">
        <v>394</v>
      </c>
      <c r="B87" s="8" t="s">
        <v>23</v>
      </c>
      <c r="C87" s="13" t="s">
        <v>49</v>
      </c>
      <c r="D87" s="13" t="s">
        <v>395</v>
      </c>
      <c r="E87" s="13">
        <f t="shared" si="2"/>
        <v>1</v>
      </c>
      <c r="F87" s="13" t="e">
        <f>VLOOKUP(D87,'[1]GESTIÓN CONTRAC FONAM NACION'!$AC:$AE,2,FALSE)</f>
        <v>#REF!</v>
      </c>
      <c r="G87" s="13" t="e">
        <f t="shared" si="3"/>
        <v>#REF!</v>
      </c>
      <c r="H87" s="21">
        <v>44981</v>
      </c>
      <c r="I87" s="22" t="s">
        <v>396</v>
      </c>
      <c r="J87" s="23"/>
      <c r="K87" s="13" t="s">
        <v>52</v>
      </c>
      <c r="L87" s="24" t="s">
        <v>53</v>
      </c>
      <c r="M87" s="23"/>
      <c r="N87" s="23"/>
      <c r="O87" s="25">
        <v>2481571</v>
      </c>
      <c r="P87" s="26" t="e">
        <v>#VALUE!</v>
      </c>
      <c r="Q87" s="13" t="s">
        <v>54</v>
      </c>
      <c r="R87" s="13" t="s">
        <v>55</v>
      </c>
      <c r="S87" s="114" t="s">
        <v>1355</v>
      </c>
      <c r="T87" s="26"/>
      <c r="U87" s="26">
        <v>1083922055</v>
      </c>
      <c r="V87" s="13" t="s">
        <v>106</v>
      </c>
      <c r="W87" s="13">
        <v>303</v>
      </c>
      <c r="X87" s="14">
        <v>44981</v>
      </c>
      <c r="Y87" s="14">
        <v>45290</v>
      </c>
      <c r="Z87" s="14"/>
      <c r="AA87" s="15" t="s">
        <v>28</v>
      </c>
      <c r="AB87" s="27" t="s">
        <v>397</v>
      </c>
      <c r="AC87" s="8">
        <v>2023</v>
      </c>
      <c r="AD87" s="8" t="s">
        <v>58</v>
      </c>
    </row>
    <row r="88" spans="1:30" x14ac:dyDescent="0.25">
      <c r="A88" s="29" t="s">
        <v>398</v>
      </c>
      <c r="B88" s="8" t="s">
        <v>23</v>
      </c>
      <c r="C88" s="13" t="s">
        <v>49</v>
      </c>
      <c r="D88" s="13" t="s">
        <v>399</v>
      </c>
      <c r="E88" s="13">
        <f t="shared" si="2"/>
        <v>1</v>
      </c>
      <c r="F88" s="13" t="e">
        <f>VLOOKUP(D88,'[1]GESTIÓN CONTRAC FONAM NACION'!$AC:$AE,2,FALSE)</f>
        <v>#REF!</v>
      </c>
      <c r="G88" s="13" t="e">
        <f t="shared" si="3"/>
        <v>#REF!</v>
      </c>
      <c r="H88" s="21">
        <v>44984</v>
      </c>
      <c r="I88" s="22" t="s">
        <v>400</v>
      </c>
      <c r="J88" s="23"/>
      <c r="K88" s="13" t="s">
        <v>52</v>
      </c>
      <c r="L88" s="24" t="s">
        <v>53</v>
      </c>
      <c r="M88" s="23"/>
      <c r="N88" s="23"/>
      <c r="O88" s="25">
        <v>1700220</v>
      </c>
      <c r="P88" s="26">
        <v>7027576</v>
      </c>
      <c r="Q88" s="13" t="s">
        <v>54</v>
      </c>
      <c r="R88" s="13" t="s">
        <v>55</v>
      </c>
      <c r="S88" s="114" t="s">
        <v>1356</v>
      </c>
      <c r="T88" s="26"/>
      <c r="U88" s="26">
        <v>4764070</v>
      </c>
      <c r="V88" s="35" t="s">
        <v>184</v>
      </c>
      <c r="W88" s="13">
        <v>307</v>
      </c>
      <c r="X88" s="14">
        <v>44984</v>
      </c>
      <c r="Y88" s="14">
        <v>45137</v>
      </c>
      <c r="Z88" s="14">
        <v>45146</v>
      </c>
      <c r="AA88" s="15" t="s">
        <v>56</v>
      </c>
      <c r="AB88" s="27" t="s">
        <v>401</v>
      </c>
      <c r="AC88" s="8">
        <v>2023</v>
      </c>
      <c r="AD88" s="8" t="s">
        <v>58</v>
      </c>
    </row>
    <row r="89" spans="1:30" x14ac:dyDescent="0.25">
      <c r="A89" s="29" t="s">
        <v>402</v>
      </c>
      <c r="B89" s="8" t="s">
        <v>23</v>
      </c>
      <c r="C89" s="13" t="s">
        <v>49</v>
      </c>
      <c r="D89" s="13" t="s">
        <v>403</v>
      </c>
      <c r="E89" s="13">
        <f t="shared" si="2"/>
        <v>1</v>
      </c>
      <c r="F89" s="13" t="e">
        <f>VLOOKUP(D89,'[1]GESTIÓN CONTRAC FONAM NACION'!$AC:$AE,2,FALSE)</f>
        <v>#REF!</v>
      </c>
      <c r="G89" s="13" t="e">
        <f t="shared" si="3"/>
        <v>#REF!</v>
      </c>
      <c r="H89" s="21">
        <v>44984</v>
      </c>
      <c r="I89" s="22" t="s">
        <v>404</v>
      </c>
      <c r="J89" s="23"/>
      <c r="K89" s="13" t="s">
        <v>52</v>
      </c>
      <c r="L89" s="24" t="s">
        <v>53</v>
      </c>
      <c r="M89" s="23"/>
      <c r="N89" s="23"/>
      <c r="O89" s="25">
        <v>1497991</v>
      </c>
      <c r="P89" s="26" t="e">
        <v>#VALUE!</v>
      </c>
      <c r="Q89" s="13" t="s">
        <v>54</v>
      </c>
      <c r="R89" s="13" t="s">
        <v>55</v>
      </c>
      <c r="S89" s="114" t="s">
        <v>405</v>
      </c>
      <c r="T89" s="26"/>
      <c r="U89" s="26" t="s">
        <v>405</v>
      </c>
      <c r="V89" s="13" t="s">
        <v>116</v>
      </c>
      <c r="W89" s="13">
        <v>307</v>
      </c>
      <c r="X89" s="14">
        <v>44984</v>
      </c>
      <c r="Y89" s="14">
        <v>45290</v>
      </c>
      <c r="Z89" s="14"/>
      <c r="AA89" s="15" t="s">
        <v>28</v>
      </c>
      <c r="AB89" s="27" t="s">
        <v>406</v>
      </c>
      <c r="AC89" s="8">
        <v>2023</v>
      </c>
      <c r="AD89" s="8" t="s">
        <v>58</v>
      </c>
    </row>
    <row r="90" spans="1:30" x14ac:dyDescent="0.25">
      <c r="A90" s="29" t="s">
        <v>407</v>
      </c>
      <c r="B90" s="8" t="s">
        <v>23</v>
      </c>
      <c r="C90" s="13" t="s">
        <v>49</v>
      </c>
      <c r="D90" s="13" t="s">
        <v>408</v>
      </c>
      <c r="E90" s="13">
        <f t="shared" si="2"/>
        <v>2</v>
      </c>
      <c r="F90" s="13" t="e">
        <f>VLOOKUP(D90,'[1]GESTIÓN CONTRAC FONAM NACION'!$AC:$AE,2,FALSE)</f>
        <v>#REF!</v>
      </c>
      <c r="G90" s="13" t="e">
        <f t="shared" si="3"/>
        <v>#REF!</v>
      </c>
      <c r="H90" s="21">
        <v>44984</v>
      </c>
      <c r="I90" s="22" t="s">
        <v>409</v>
      </c>
      <c r="J90" s="23"/>
      <c r="K90" s="13" t="s">
        <v>52</v>
      </c>
      <c r="L90" s="24" t="s">
        <v>53</v>
      </c>
      <c r="M90" s="23"/>
      <c r="N90" s="23"/>
      <c r="O90" s="25">
        <v>3889578</v>
      </c>
      <c r="P90" s="26" t="e">
        <v>#VALUE!</v>
      </c>
      <c r="Q90" s="13" t="s">
        <v>54</v>
      </c>
      <c r="R90" s="13" t="s">
        <v>55</v>
      </c>
      <c r="S90" s="114" t="s">
        <v>1357</v>
      </c>
      <c r="T90" s="26"/>
      <c r="U90" s="26">
        <v>1020440251</v>
      </c>
      <c r="V90" s="13" t="s">
        <v>116</v>
      </c>
      <c r="W90" s="13">
        <v>120</v>
      </c>
      <c r="X90" s="14">
        <v>44985</v>
      </c>
      <c r="Y90" s="14">
        <v>45104</v>
      </c>
      <c r="Z90" s="14"/>
      <c r="AA90" s="15" t="s">
        <v>56</v>
      </c>
      <c r="AB90" s="27" t="s">
        <v>410</v>
      </c>
      <c r="AC90" s="8">
        <v>2023</v>
      </c>
      <c r="AD90" s="8" t="s">
        <v>58</v>
      </c>
    </row>
    <row r="91" spans="1:30" x14ac:dyDescent="0.25">
      <c r="A91" s="29" t="s">
        <v>411</v>
      </c>
      <c r="B91" s="8" t="s">
        <v>23</v>
      </c>
      <c r="C91" s="13" t="s">
        <v>49</v>
      </c>
      <c r="D91" s="13" t="s">
        <v>412</v>
      </c>
      <c r="E91" s="13">
        <f t="shared" si="2"/>
        <v>1</v>
      </c>
      <c r="F91" s="13" t="e">
        <f>VLOOKUP(D91,'[1]GESTIÓN CONTRAC FONAM NACION'!$AC:$AE,2,FALSE)</f>
        <v>#REF!</v>
      </c>
      <c r="G91" s="13" t="e">
        <f t="shared" si="3"/>
        <v>#REF!</v>
      </c>
      <c r="H91" s="21">
        <v>44985</v>
      </c>
      <c r="I91" s="22" t="s">
        <v>413</v>
      </c>
      <c r="J91" s="23"/>
      <c r="K91" s="13" t="s">
        <v>52</v>
      </c>
      <c r="L91" s="24" t="s">
        <v>53</v>
      </c>
      <c r="M91" s="23"/>
      <c r="N91" s="23"/>
      <c r="O91" s="25">
        <v>1497991</v>
      </c>
      <c r="P91" s="26" t="e">
        <v>#VALUE!</v>
      </c>
      <c r="Q91" s="13" t="s">
        <v>54</v>
      </c>
      <c r="R91" s="13" t="s">
        <v>55</v>
      </c>
      <c r="S91" s="114" t="s">
        <v>1358</v>
      </c>
      <c r="T91" s="26"/>
      <c r="U91" s="26">
        <v>76296659</v>
      </c>
      <c r="V91" s="13" t="s">
        <v>189</v>
      </c>
      <c r="W91" s="13">
        <v>306</v>
      </c>
      <c r="X91" s="14">
        <v>44985</v>
      </c>
      <c r="Y91" s="14">
        <v>45290</v>
      </c>
      <c r="Z91" s="14"/>
      <c r="AA91" s="15" t="s">
        <v>28</v>
      </c>
      <c r="AB91" s="27" t="s">
        <v>414</v>
      </c>
      <c r="AC91" s="8">
        <v>2023</v>
      </c>
      <c r="AD91" s="8" t="s">
        <v>58</v>
      </c>
    </row>
    <row r="92" spans="1:30" x14ac:dyDescent="0.25">
      <c r="A92" s="9" t="s">
        <v>415</v>
      </c>
      <c r="B92" s="8" t="s">
        <v>23</v>
      </c>
      <c r="C92" s="13" t="s">
        <v>49</v>
      </c>
      <c r="D92" s="15" t="s">
        <v>416</v>
      </c>
      <c r="E92" s="13">
        <f t="shared" si="2"/>
        <v>1</v>
      </c>
      <c r="F92" s="13" t="e">
        <f>VLOOKUP(D92,'[1]GESTIÓN CONTRAC FONAM NACION'!$AC:$AE,2,FALSE)</f>
        <v>#REF!</v>
      </c>
      <c r="G92" s="13" t="e">
        <f t="shared" si="3"/>
        <v>#REF!</v>
      </c>
      <c r="H92" s="21">
        <v>44986</v>
      </c>
      <c r="I92" s="22" t="s">
        <v>417</v>
      </c>
      <c r="J92" s="23"/>
      <c r="K92" s="13" t="s">
        <v>52</v>
      </c>
      <c r="L92" s="24" t="s">
        <v>53</v>
      </c>
      <c r="M92" s="23"/>
      <c r="N92" s="23"/>
      <c r="O92" s="34">
        <v>1497991</v>
      </c>
      <c r="P92" s="26" t="e">
        <v>#VALUE!</v>
      </c>
      <c r="Q92" s="13" t="s">
        <v>54</v>
      </c>
      <c r="R92" s="13" t="s">
        <v>55</v>
      </c>
      <c r="S92" s="115" t="s">
        <v>1359</v>
      </c>
      <c r="T92" s="55"/>
      <c r="U92" s="55">
        <v>7561811</v>
      </c>
      <c r="V92" s="13" t="s">
        <v>189</v>
      </c>
      <c r="W92" s="13">
        <v>303</v>
      </c>
      <c r="X92" s="14">
        <v>44986</v>
      </c>
      <c r="Y92" s="14">
        <v>45290</v>
      </c>
      <c r="Z92" s="14"/>
      <c r="AA92" s="15" t="s">
        <v>28</v>
      </c>
      <c r="AB92" s="27" t="s">
        <v>418</v>
      </c>
      <c r="AC92" s="8">
        <v>2023</v>
      </c>
      <c r="AD92" s="8" t="s">
        <v>58</v>
      </c>
    </row>
    <row r="93" spans="1:30" x14ac:dyDescent="0.25">
      <c r="A93" s="9" t="s">
        <v>419</v>
      </c>
      <c r="B93" s="8" t="s">
        <v>23</v>
      </c>
      <c r="C93" s="13" t="s">
        <v>49</v>
      </c>
      <c r="D93" s="8" t="s">
        <v>420</v>
      </c>
      <c r="E93" s="13">
        <f t="shared" si="2"/>
        <v>1</v>
      </c>
      <c r="F93" s="13" t="e">
        <f>VLOOKUP(D93,'[1]GESTIÓN CONTRAC FONAM NACION'!$AC:$AE,2,FALSE)</f>
        <v>#REF!</v>
      </c>
      <c r="G93" s="13" t="e">
        <f t="shared" si="3"/>
        <v>#REF!</v>
      </c>
      <c r="H93" s="21">
        <v>44987</v>
      </c>
      <c r="I93" s="22" t="s">
        <v>421</v>
      </c>
      <c r="J93" s="23"/>
      <c r="K93" s="13" t="s">
        <v>52</v>
      </c>
      <c r="L93" s="24" t="s">
        <v>53</v>
      </c>
      <c r="M93" s="23"/>
      <c r="N93" s="23"/>
      <c r="O93" s="34">
        <v>6884546</v>
      </c>
      <c r="P93" s="26" t="e">
        <v>#VALUE!</v>
      </c>
      <c r="Q93" s="13" t="s">
        <v>54</v>
      </c>
      <c r="R93" s="13" t="s">
        <v>55</v>
      </c>
      <c r="S93" s="115" t="s">
        <v>1360</v>
      </c>
      <c r="T93" s="28"/>
      <c r="U93" s="28">
        <v>1053803622</v>
      </c>
      <c r="V93" s="13" t="s">
        <v>27</v>
      </c>
      <c r="W93" s="13">
        <v>303</v>
      </c>
      <c r="X93" s="14">
        <v>44987</v>
      </c>
      <c r="Y93" s="14">
        <v>45290</v>
      </c>
      <c r="Z93" s="14"/>
      <c r="AA93" s="15" t="s">
        <v>28</v>
      </c>
      <c r="AB93" s="27" t="s">
        <v>422</v>
      </c>
      <c r="AC93" s="8">
        <v>2023</v>
      </c>
      <c r="AD93" s="8" t="s">
        <v>58</v>
      </c>
    </row>
    <row r="94" spans="1:30" x14ac:dyDescent="0.25">
      <c r="A94" s="9" t="s">
        <v>423</v>
      </c>
      <c r="B94" s="8" t="s">
        <v>23</v>
      </c>
      <c r="C94" s="13" t="s">
        <v>49</v>
      </c>
      <c r="D94" s="13" t="s">
        <v>424</v>
      </c>
      <c r="E94" s="13">
        <f t="shared" si="2"/>
        <v>1</v>
      </c>
      <c r="F94" s="13" t="e">
        <f>VLOOKUP(D94,'[1]GESTIÓN CONTRAC FONAM NACION'!$AC:$AE,2,FALSE)</f>
        <v>#REF!</v>
      </c>
      <c r="G94" s="13" t="e">
        <f t="shared" si="3"/>
        <v>#REF!</v>
      </c>
      <c r="H94" s="21">
        <v>44988</v>
      </c>
      <c r="I94" s="22" t="s">
        <v>425</v>
      </c>
      <c r="J94" s="23"/>
      <c r="K94" s="13" t="s">
        <v>52</v>
      </c>
      <c r="L94" s="24" t="s">
        <v>53</v>
      </c>
      <c r="M94" s="23"/>
      <c r="N94" s="23"/>
      <c r="O94" s="25">
        <v>1700220</v>
      </c>
      <c r="P94" s="26" t="e">
        <v>#VALUE!</v>
      </c>
      <c r="Q94" s="13" t="s">
        <v>54</v>
      </c>
      <c r="R94" s="13" t="s">
        <v>55</v>
      </c>
      <c r="S94" s="114" t="s">
        <v>1361</v>
      </c>
      <c r="T94" s="26"/>
      <c r="U94" s="26">
        <v>1007061882</v>
      </c>
      <c r="V94" s="13" t="s">
        <v>189</v>
      </c>
      <c r="W94" s="13">
        <v>303</v>
      </c>
      <c r="X94" s="14">
        <v>44988</v>
      </c>
      <c r="Y94" s="14">
        <v>45290</v>
      </c>
      <c r="Z94" s="14"/>
      <c r="AA94" s="15" t="s">
        <v>28</v>
      </c>
      <c r="AB94" s="27" t="s">
        <v>426</v>
      </c>
      <c r="AC94" s="8">
        <v>2023</v>
      </c>
      <c r="AD94" s="8" t="s">
        <v>58</v>
      </c>
    </row>
    <row r="95" spans="1:30" x14ac:dyDescent="0.25">
      <c r="A95" s="9" t="s">
        <v>427</v>
      </c>
      <c r="B95" s="8" t="s">
        <v>23</v>
      </c>
      <c r="C95" s="13" t="s">
        <v>49</v>
      </c>
      <c r="D95" s="15" t="s">
        <v>428</v>
      </c>
      <c r="E95" s="13">
        <f t="shared" si="2"/>
        <v>1</v>
      </c>
      <c r="F95" s="13" t="e">
        <f>VLOOKUP(D95,'[1]GESTIÓN CONTRAC FONAM NACION'!$AC:$AE,2,FALSE)</f>
        <v>#REF!</v>
      </c>
      <c r="G95" s="13" t="e">
        <f t="shared" si="3"/>
        <v>#REF!</v>
      </c>
      <c r="H95" s="21">
        <v>44988</v>
      </c>
      <c r="I95" s="22" t="s">
        <v>429</v>
      </c>
      <c r="J95" s="23"/>
      <c r="K95" s="13" t="s">
        <v>52</v>
      </c>
      <c r="L95" s="24" t="s">
        <v>53</v>
      </c>
      <c r="M95" s="23"/>
      <c r="N95" s="23"/>
      <c r="O95" s="34">
        <v>1497991</v>
      </c>
      <c r="P95" s="26" t="e">
        <v>#VALUE!</v>
      </c>
      <c r="Q95" s="13" t="s">
        <v>54</v>
      </c>
      <c r="R95" s="13" t="s">
        <v>55</v>
      </c>
      <c r="S95" s="115" t="s">
        <v>1362</v>
      </c>
      <c r="T95" s="28"/>
      <c r="U95" s="28">
        <v>1061725057</v>
      </c>
      <c r="V95" s="13" t="s">
        <v>189</v>
      </c>
      <c r="W95" s="13">
        <v>303</v>
      </c>
      <c r="X95" s="14">
        <v>44988</v>
      </c>
      <c r="Y95" s="14">
        <v>45290</v>
      </c>
      <c r="Z95" s="14"/>
      <c r="AA95" s="15" t="s">
        <v>28</v>
      </c>
      <c r="AB95" s="27" t="s">
        <v>430</v>
      </c>
      <c r="AC95" s="8">
        <v>2023</v>
      </c>
      <c r="AD95" s="8" t="s">
        <v>58</v>
      </c>
    </row>
    <row r="96" spans="1:30" x14ac:dyDescent="0.25">
      <c r="A96" s="9" t="s">
        <v>431</v>
      </c>
      <c r="B96" s="8" t="s">
        <v>23</v>
      </c>
      <c r="C96" s="13" t="s">
        <v>49</v>
      </c>
      <c r="D96" s="15" t="s">
        <v>432</v>
      </c>
      <c r="E96" s="13">
        <f t="shared" si="2"/>
        <v>1</v>
      </c>
      <c r="F96" s="13" t="e">
        <f>VLOOKUP(D96,'[1]GESTIÓN CONTRAC FONAM NACION'!$AC:$AE,2,FALSE)</f>
        <v>#REF!</v>
      </c>
      <c r="G96" s="13" t="e">
        <f t="shared" si="3"/>
        <v>#REF!</v>
      </c>
      <c r="H96" s="21">
        <v>44991</v>
      </c>
      <c r="I96" s="22" t="s">
        <v>433</v>
      </c>
      <c r="J96" s="23"/>
      <c r="K96" s="13" t="s">
        <v>52</v>
      </c>
      <c r="L96" s="24" t="s">
        <v>53</v>
      </c>
      <c r="M96" s="23"/>
      <c r="N96" s="23"/>
      <c r="O96" s="34">
        <v>3889578</v>
      </c>
      <c r="P96" s="26" t="e">
        <v>#VALUE!</v>
      </c>
      <c r="Q96" s="13" t="s">
        <v>54</v>
      </c>
      <c r="R96" s="13" t="s">
        <v>55</v>
      </c>
      <c r="S96" s="115" t="s">
        <v>1363</v>
      </c>
      <c r="T96" s="28"/>
      <c r="U96" s="28">
        <v>1085258258</v>
      </c>
      <c r="V96" s="13" t="s">
        <v>129</v>
      </c>
      <c r="W96" s="13">
        <v>120</v>
      </c>
      <c r="X96" s="14">
        <v>44991</v>
      </c>
      <c r="Y96" s="14">
        <v>45113</v>
      </c>
      <c r="Z96" s="14"/>
      <c r="AA96" s="15" t="s">
        <v>56</v>
      </c>
      <c r="AB96" s="27" t="s">
        <v>434</v>
      </c>
      <c r="AC96" s="8">
        <v>2023</v>
      </c>
      <c r="AD96" s="8" t="s">
        <v>58</v>
      </c>
    </row>
    <row r="97" spans="1:30" x14ac:dyDescent="0.25">
      <c r="A97" s="9" t="s">
        <v>435</v>
      </c>
      <c r="B97" s="8" t="s">
        <v>23</v>
      </c>
      <c r="C97" s="13" t="s">
        <v>49</v>
      </c>
      <c r="D97" s="15" t="s">
        <v>436</v>
      </c>
      <c r="E97" s="13">
        <f t="shared" si="2"/>
        <v>2</v>
      </c>
      <c r="F97" s="13" t="e">
        <f>VLOOKUP(D97,'[1]GESTIÓN CONTRAC FONAM NACION'!$AC:$AE,2,FALSE)</f>
        <v>#REF!</v>
      </c>
      <c r="G97" s="13" t="e">
        <f t="shared" si="3"/>
        <v>#REF!</v>
      </c>
      <c r="H97" s="21">
        <v>44991</v>
      </c>
      <c r="I97" s="22" t="s">
        <v>437</v>
      </c>
      <c r="J97" s="23"/>
      <c r="K97" s="13" t="s">
        <v>52</v>
      </c>
      <c r="L97" s="24" t="s">
        <v>53</v>
      </c>
      <c r="M97" s="23"/>
      <c r="N97" s="23"/>
      <c r="O97" s="34">
        <v>3889578</v>
      </c>
      <c r="P97" s="26" t="e">
        <v>#VALUE!</v>
      </c>
      <c r="Q97" s="13" t="s">
        <v>54</v>
      </c>
      <c r="R97" s="13" t="s">
        <v>55</v>
      </c>
      <c r="S97" s="115" t="s">
        <v>1364</v>
      </c>
      <c r="T97" s="28"/>
      <c r="U97" s="28">
        <v>87065070</v>
      </c>
      <c r="V97" s="13" t="s">
        <v>129</v>
      </c>
      <c r="W97" s="13">
        <v>120</v>
      </c>
      <c r="X97" s="14">
        <v>44991</v>
      </c>
      <c r="Y97" s="14">
        <v>45112</v>
      </c>
      <c r="Z97" s="14"/>
      <c r="AA97" s="15" t="s">
        <v>56</v>
      </c>
      <c r="AB97" s="27" t="s">
        <v>438</v>
      </c>
      <c r="AC97" s="8">
        <v>2023</v>
      </c>
      <c r="AD97" s="8" t="s">
        <v>58</v>
      </c>
    </row>
    <row r="98" spans="1:30" x14ac:dyDescent="0.25">
      <c r="A98" s="9" t="s">
        <v>439</v>
      </c>
      <c r="B98" s="8" t="s">
        <v>23</v>
      </c>
      <c r="C98" s="13" t="s">
        <v>49</v>
      </c>
      <c r="D98" s="15" t="s">
        <v>440</v>
      </c>
      <c r="E98" s="13">
        <f t="shared" si="2"/>
        <v>2</v>
      </c>
      <c r="F98" s="13" t="e">
        <f>VLOOKUP(D98,'[1]GESTIÓN CONTRAC FONAM NACION'!$AC:$AE,2,FALSE)</f>
        <v>#REF!</v>
      </c>
      <c r="G98" s="13" t="e">
        <f t="shared" si="3"/>
        <v>#REF!</v>
      </c>
      <c r="H98" s="21">
        <v>44991</v>
      </c>
      <c r="I98" s="22" t="s">
        <v>441</v>
      </c>
      <c r="J98" s="23"/>
      <c r="K98" s="13" t="s">
        <v>52</v>
      </c>
      <c r="L98" s="24" t="s">
        <v>53</v>
      </c>
      <c r="M98" s="23"/>
      <c r="N98" s="23"/>
      <c r="O98" s="34">
        <v>3535980</v>
      </c>
      <c r="P98" s="26" t="e">
        <v>#VALUE!</v>
      </c>
      <c r="Q98" s="13" t="s">
        <v>54</v>
      </c>
      <c r="R98" s="13" t="s">
        <v>55</v>
      </c>
      <c r="S98" s="115" t="s">
        <v>1365</v>
      </c>
      <c r="T98" s="28"/>
      <c r="U98" s="28">
        <v>1087646521</v>
      </c>
      <c r="V98" s="13" t="s">
        <v>129</v>
      </c>
      <c r="W98" s="13">
        <v>120</v>
      </c>
      <c r="X98" s="14">
        <v>44991</v>
      </c>
      <c r="Y98" s="14">
        <v>45112</v>
      </c>
      <c r="Z98" s="14"/>
      <c r="AA98" s="15" t="s">
        <v>56</v>
      </c>
      <c r="AB98" s="27" t="s">
        <v>442</v>
      </c>
      <c r="AC98" s="8">
        <v>2023</v>
      </c>
      <c r="AD98" s="8" t="s">
        <v>58</v>
      </c>
    </row>
    <row r="99" spans="1:30" x14ac:dyDescent="0.25">
      <c r="A99" s="9" t="s">
        <v>443</v>
      </c>
      <c r="B99" s="8" t="s">
        <v>23</v>
      </c>
      <c r="C99" s="13" t="s">
        <v>49</v>
      </c>
      <c r="D99" s="15" t="s">
        <v>444</v>
      </c>
      <c r="E99" s="13">
        <f t="shared" si="2"/>
        <v>1</v>
      </c>
      <c r="F99" s="13" t="e">
        <f>VLOOKUP(D99,'[1]GESTIÓN CONTRAC FONAM NACION'!$AC:$AE,2,FALSE)</f>
        <v>#REF!</v>
      </c>
      <c r="G99" s="13" t="e">
        <f t="shared" si="3"/>
        <v>#REF!</v>
      </c>
      <c r="H99" s="21">
        <v>44991</v>
      </c>
      <c r="I99" s="22" t="s">
        <v>445</v>
      </c>
      <c r="J99" s="23"/>
      <c r="K99" s="13" t="s">
        <v>52</v>
      </c>
      <c r="L99" s="24" t="s">
        <v>53</v>
      </c>
      <c r="M99" s="23"/>
      <c r="N99" s="23"/>
      <c r="O99" s="34">
        <v>1700220</v>
      </c>
      <c r="P99" s="26" t="e">
        <v>#VALUE!</v>
      </c>
      <c r="Q99" s="13" t="s">
        <v>54</v>
      </c>
      <c r="R99" s="13" t="s">
        <v>55</v>
      </c>
      <c r="S99" s="115" t="s">
        <v>1366</v>
      </c>
      <c r="T99" s="28"/>
      <c r="U99" s="28">
        <v>1088536938</v>
      </c>
      <c r="V99" s="13" t="s">
        <v>134</v>
      </c>
      <c r="W99" s="13">
        <v>300</v>
      </c>
      <c r="X99" s="14">
        <v>44991</v>
      </c>
      <c r="Y99" s="14">
        <v>45290</v>
      </c>
      <c r="Z99" s="14"/>
      <c r="AA99" s="15" t="s">
        <v>28</v>
      </c>
      <c r="AB99" s="27" t="s">
        <v>446</v>
      </c>
      <c r="AC99" s="8">
        <v>2023</v>
      </c>
      <c r="AD99" s="8" t="s">
        <v>58</v>
      </c>
    </row>
    <row r="100" spans="1:30" x14ac:dyDescent="0.25">
      <c r="A100" s="9" t="s">
        <v>447</v>
      </c>
      <c r="B100" s="8" t="s">
        <v>23</v>
      </c>
      <c r="C100" s="13" t="s">
        <v>49</v>
      </c>
      <c r="D100" s="13" t="s">
        <v>448</v>
      </c>
      <c r="E100" s="13">
        <f t="shared" si="2"/>
        <v>1</v>
      </c>
      <c r="F100" s="13" t="e">
        <f>VLOOKUP(D100,'[1]GESTIÓN CONTRAC FONAM NACION'!$AC:$AE,2,FALSE)</f>
        <v>#REF!</v>
      </c>
      <c r="G100" s="13" t="e">
        <f t="shared" si="3"/>
        <v>#REF!</v>
      </c>
      <c r="H100" s="21">
        <v>44991</v>
      </c>
      <c r="I100" s="22" t="s">
        <v>449</v>
      </c>
      <c r="J100" s="23"/>
      <c r="K100" s="13" t="s">
        <v>52</v>
      </c>
      <c r="L100" s="24" t="s">
        <v>53</v>
      </c>
      <c r="M100" s="23"/>
      <c r="N100" s="23"/>
      <c r="O100" s="34">
        <v>1700220</v>
      </c>
      <c r="P100" s="26" t="e">
        <v>#VALUE!</v>
      </c>
      <c r="Q100" s="13" t="s">
        <v>54</v>
      </c>
      <c r="R100" s="13" t="s">
        <v>55</v>
      </c>
      <c r="S100" s="114" t="s">
        <v>1367</v>
      </c>
      <c r="T100" s="26"/>
      <c r="U100" s="26">
        <v>87248929</v>
      </c>
      <c r="V100" s="13" t="s">
        <v>184</v>
      </c>
      <c r="W100" s="13">
        <v>300</v>
      </c>
      <c r="X100" s="14">
        <v>44991</v>
      </c>
      <c r="Y100" s="14">
        <v>45290</v>
      </c>
      <c r="Z100" s="14"/>
      <c r="AA100" s="15" t="s">
        <v>28</v>
      </c>
      <c r="AB100" s="27" t="s">
        <v>450</v>
      </c>
      <c r="AC100" s="8">
        <v>2023</v>
      </c>
      <c r="AD100" s="8" t="s">
        <v>58</v>
      </c>
    </row>
    <row r="101" spans="1:30" x14ac:dyDescent="0.25">
      <c r="A101" s="9" t="s">
        <v>451</v>
      </c>
      <c r="B101" s="8" t="s">
        <v>23</v>
      </c>
      <c r="C101" s="13" t="s">
        <v>49</v>
      </c>
      <c r="D101" s="13" t="s">
        <v>452</v>
      </c>
      <c r="E101" s="13">
        <f t="shared" si="2"/>
        <v>1</v>
      </c>
      <c r="F101" s="13" t="e">
        <f>VLOOKUP(D101,'[1]GESTIÓN CONTRAC FONAM NACION'!$AC:$AE,2,FALSE)</f>
        <v>#REF!</v>
      </c>
      <c r="G101" s="13" t="e">
        <f t="shared" si="3"/>
        <v>#REF!</v>
      </c>
      <c r="H101" s="21">
        <v>44991</v>
      </c>
      <c r="I101" s="22" t="s">
        <v>453</v>
      </c>
      <c r="J101" s="23"/>
      <c r="K101" s="13" t="s">
        <v>52</v>
      </c>
      <c r="L101" s="24" t="s">
        <v>53</v>
      </c>
      <c r="M101" s="23"/>
      <c r="N101" s="23"/>
      <c r="O101" s="25">
        <v>3889578</v>
      </c>
      <c r="P101" s="26" t="e">
        <v>#VALUE!</v>
      </c>
      <c r="Q101" s="13" t="s">
        <v>54</v>
      </c>
      <c r="R101" s="13" t="s">
        <v>55</v>
      </c>
      <c r="S101" s="114" t="s">
        <v>1368</v>
      </c>
      <c r="T101" s="26"/>
      <c r="U101" s="26">
        <v>59314475</v>
      </c>
      <c r="V101" s="13" t="s">
        <v>129</v>
      </c>
      <c r="W101" s="13">
        <v>120</v>
      </c>
      <c r="X101" s="14">
        <v>44991</v>
      </c>
      <c r="Y101" s="14">
        <v>45112</v>
      </c>
      <c r="Z101" s="14"/>
      <c r="AA101" s="15" t="s">
        <v>56</v>
      </c>
      <c r="AB101" s="27" t="s">
        <v>454</v>
      </c>
      <c r="AC101" s="8">
        <v>2023</v>
      </c>
      <c r="AD101" s="8" t="s">
        <v>58</v>
      </c>
    </row>
    <row r="102" spans="1:30" x14ac:dyDescent="0.25">
      <c r="A102" s="9" t="s">
        <v>455</v>
      </c>
      <c r="B102" s="8" t="s">
        <v>23</v>
      </c>
      <c r="C102" s="13" t="s">
        <v>49</v>
      </c>
      <c r="D102" s="13" t="s">
        <v>456</v>
      </c>
      <c r="E102" s="13">
        <f t="shared" si="2"/>
        <v>1</v>
      </c>
      <c r="F102" s="13" t="e">
        <f>VLOOKUP(D102,'[1]GESTIÓN CONTRAC FONAM NACION'!$AC:$AE,2,FALSE)</f>
        <v>#REF!</v>
      </c>
      <c r="G102" s="13" t="e">
        <f t="shared" si="3"/>
        <v>#REF!</v>
      </c>
      <c r="H102" s="21">
        <v>44991</v>
      </c>
      <c r="I102" s="22" t="s">
        <v>457</v>
      </c>
      <c r="J102" s="23"/>
      <c r="K102" s="13" t="s">
        <v>52</v>
      </c>
      <c r="L102" s="24" t="s">
        <v>53</v>
      </c>
      <c r="M102" s="23"/>
      <c r="N102" s="23"/>
      <c r="O102" s="25">
        <v>1700220</v>
      </c>
      <c r="P102" s="26" t="e">
        <v>#VALUE!</v>
      </c>
      <c r="Q102" s="13" t="s">
        <v>54</v>
      </c>
      <c r="R102" s="13" t="s">
        <v>55</v>
      </c>
      <c r="S102" s="114" t="s">
        <v>1369</v>
      </c>
      <c r="T102" s="26"/>
      <c r="U102" s="26">
        <v>1087645515</v>
      </c>
      <c r="V102" s="13" t="s">
        <v>184</v>
      </c>
      <c r="W102" s="13">
        <v>300</v>
      </c>
      <c r="X102" s="14">
        <v>44991</v>
      </c>
      <c r="Y102" s="14">
        <v>45290</v>
      </c>
      <c r="Z102" s="14"/>
      <c r="AA102" s="15" t="s">
        <v>28</v>
      </c>
      <c r="AB102" s="27" t="s">
        <v>458</v>
      </c>
      <c r="AC102" s="8">
        <v>2023</v>
      </c>
      <c r="AD102" s="8" t="s">
        <v>58</v>
      </c>
    </row>
    <row r="103" spans="1:30" x14ac:dyDescent="0.25">
      <c r="A103" s="9" t="s">
        <v>459</v>
      </c>
      <c r="B103" s="8" t="s">
        <v>23</v>
      </c>
      <c r="C103" s="13" t="s">
        <v>49</v>
      </c>
      <c r="D103" s="13" t="s">
        <v>460</v>
      </c>
      <c r="E103" s="13">
        <f t="shared" si="2"/>
        <v>2</v>
      </c>
      <c r="F103" s="13" t="e">
        <f>VLOOKUP(D103,'[1]GESTIÓN CONTRAC FONAM NACION'!$AC:$AE,2,FALSE)</f>
        <v>#REF!</v>
      </c>
      <c r="G103" s="13" t="e">
        <f t="shared" si="3"/>
        <v>#REF!</v>
      </c>
      <c r="H103" s="21">
        <v>44991</v>
      </c>
      <c r="I103" s="22" t="s">
        <v>461</v>
      </c>
      <c r="J103" s="23"/>
      <c r="K103" s="13" t="s">
        <v>52</v>
      </c>
      <c r="L103" s="24" t="s">
        <v>53</v>
      </c>
      <c r="M103" s="23"/>
      <c r="N103" s="23"/>
      <c r="O103" s="25">
        <v>1497991</v>
      </c>
      <c r="P103" s="26" t="e">
        <v>#VALUE!</v>
      </c>
      <c r="Q103" s="13" t="s">
        <v>54</v>
      </c>
      <c r="R103" s="13" t="s">
        <v>55</v>
      </c>
      <c r="S103" s="114" t="s">
        <v>1370</v>
      </c>
      <c r="T103" s="26"/>
      <c r="U103" s="26">
        <v>34544209</v>
      </c>
      <c r="V103" s="13" t="s">
        <v>27</v>
      </c>
      <c r="W103" s="13">
        <v>120</v>
      </c>
      <c r="X103" s="14">
        <v>44991</v>
      </c>
      <c r="Y103" s="14">
        <v>45113</v>
      </c>
      <c r="Z103" s="14"/>
      <c r="AA103" s="15" t="s">
        <v>56</v>
      </c>
      <c r="AB103" s="27" t="s">
        <v>462</v>
      </c>
      <c r="AC103" s="8">
        <v>2023</v>
      </c>
      <c r="AD103" s="8" t="s">
        <v>58</v>
      </c>
    </row>
    <row r="104" spans="1:30" x14ac:dyDescent="0.25">
      <c r="A104" s="9" t="s">
        <v>463</v>
      </c>
      <c r="B104" s="8" t="s">
        <v>23</v>
      </c>
      <c r="C104" s="13" t="s">
        <v>49</v>
      </c>
      <c r="D104" s="13" t="s">
        <v>464</v>
      </c>
      <c r="E104" s="13">
        <f t="shared" si="2"/>
        <v>1</v>
      </c>
      <c r="F104" s="13" t="e">
        <f>VLOOKUP(D104,'[1]GESTIÓN CONTRAC FONAM NACION'!$AC:$AE,2,FALSE)</f>
        <v>#REF!</v>
      </c>
      <c r="G104" s="13" t="e">
        <f t="shared" si="3"/>
        <v>#REF!</v>
      </c>
      <c r="H104" s="21">
        <v>44991</v>
      </c>
      <c r="I104" s="8" t="s">
        <v>465</v>
      </c>
      <c r="J104" s="23"/>
      <c r="K104" s="13" t="s">
        <v>52</v>
      </c>
      <c r="L104" s="24" t="s">
        <v>53</v>
      </c>
      <c r="M104" s="23"/>
      <c r="N104" s="23"/>
      <c r="O104" s="25">
        <v>2481571</v>
      </c>
      <c r="P104" s="26" t="e">
        <v>#VALUE!</v>
      </c>
      <c r="Q104" s="13" t="s">
        <v>54</v>
      </c>
      <c r="R104" s="13" t="s">
        <v>55</v>
      </c>
      <c r="S104" s="114" t="s">
        <v>1371</v>
      </c>
      <c r="T104" s="26"/>
      <c r="U104" s="26">
        <v>36751992</v>
      </c>
      <c r="V104" s="13" t="s">
        <v>129</v>
      </c>
      <c r="W104" s="13">
        <v>300</v>
      </c>
      <c r="X104" s="14">
        <v>44991</v>
      </c>
      <c r="Y104" s="14">
        <v>45290</v>
      </c>
      <c r="Z104" s="14"/>
      <c r="AA104" s="15" t="s">
        <v>28</v>
      </c>
      <c r="AB104" s="27" t="s">
        <v>466</v>
      </c>
      <c r="AC104" s="8">
        <v>2023</v>
      </c>
      <c r="AD104" s="8" t="s">
        <v>58</v>
      </c>
    </row>
    <row r="105" spans="1:30" x14ac:dyDescent="0.25">
      <c r="A105" s="29" t="s">
        <v>467</v>
      </c>
      <c r="B105" s="8" t="s">
        <v>23</v>
      </c>
      <c r="C105" s="13" t="s">
        <v>49</v>
      </c>
      <c r="D105" s="13" t="s">
        <v>468</v>
      </c>
      <c r="E105" s="13">
        <f t="shared" si="2"/>
        <v>1</v>
      </c>
      <c r="F105" s="13" t="e">
        <f>VLOOKUP(D105,'[1]GESTIÓN CONTRAC FONAM NACION'!$AC:$AE,2,FALSE)</f>
        <v>#REF!</v>
      </c>
      <c r="G105" s="13" t="e">
        <f t="shared" si="3"/>
        <v>#REF!</v>
      </c>
      <c r="H105" s="21">
        <v>44991</v>
      </c>
      <c r="I105" s="22" t="s">
        <v>469</v>
      </c>
      <c r="J105" s="23"/>
      <c r="K105" s="13" t="s">
        <v>52</v>
      </c>
      <c r="L105" s="24" t="s">
        <v>53</v>
      </c>
      <c r="M105" s="23"/>
      <c r="N105" s="23"/>
      <c r="O105" s="25">
        <v>1700220</v>
      </c>
      <c r="P105" s="26" t="e">
        <v>#VALUE!</v>
      </c>
      <c r="Q105" s="13" t="s">
        <v>54</v>
      </c>
      <c r="R105" s="13" t="s">
        <v>55</v>
      </c>
      <c r="S105" s="114" t="s">
        <v>1372</v>
      </c>
      <c r="T105" s="26"/>
      <c r="U105" s="26">
        <v>1093534535</v>
      </c>
      <c r="V105" s="13" t="s">
        <v>134</v>
      </c>
      <c r="W105" s="13">
        <v>300</v>
      </c>
      <c r="X105" s="14">
        <v>44991</v>
      </c>
      <c r="Y105" s="14">
        <v>45290</v>
      </c>
      <c r="Z105" s="14"/>
      <c r="AA105" s="15" t="s">
        <v>28</v>
      </c>
      <c r="AB105" s="27" t="s">
        <v>470</v>
      </c>
      <c r="AC105" s="8">
        <v>2023</v>
      </c>
      <c r="AD105" s="8" t="s">
        <v>58</v>
      </c>
    </row>
    <row r="106" spans="1:30" x14ac:dyDescent="0.25">
      <c r="A106" s="9" t="s">
        <v>471</v>
      </c>
      <c r="B106" s="8" t="s">
        <v>23</v>
      </c>
      <c r="C106" s="13" t="s">
        <v>49</v>
      </c>
      <c r="D106" s="13" t="s">
        <v>472</v>
      </c>
      <c r="E106" s="13">
        <f t="shared" si="2"/>
        <v>1</v>
      </c>
      <c r="F106" s="13" t="e">
        <f>VLOOKUP(D106,'[1]GESTIÓN CONTRAC FONAM NACION'!$AC:$AE,2,FALSE)</f>
        <v>#REF!</v>
      </c>
      <c r="G106" s="13" t="e">
        <f t="shared" si="3"/>
        <v>#REF!</v>
      </c>
      <c r="H106" s="21">
        <v>44991</v>
      </c>
      <c r="I106" s="22" t="s">
        <v>473</v>
      </c>
      <c r="J106" s="23"/>
      <c r="K106" s="13" t="s">
        <v>52</v>
      </c>
      <c r="L106" s="24" t="s">
        <v>53</v>
      </c>
      <c r="M106" s="23"/>
      <c r="N106" s="23"/>
      <c r="O106" s="25">
        <v>1700220</v>
      </c>
      <c r="P106" s="26" t="e">
        <v>#VALUE!</v>
      </c>
      <c r="Q106" s="13" t="s">
        <v>54</v>
      </c>
      <c r="R106" s="13" t="s">
        <v>55</v>
      </c>
      <c r="S106" s="114" t="s">
        <v>1373</v>
      </c>
      <c r="T106" s="26"/>
      <c r="U106" s="26">
        <v>1093533498</v>
      </c>
      <c r="V106" s="13" t="s">
        <v>134</v>
      </c>
      <c r="W106" s="13">
        <v>300</v>
      </c>
      <c r="X106" s="14">
        <v>44991</v>
      </c>
      <c r="Y106" s="14">
        <v>45290</v>
      </c>
      <c r="Z106" s="14"/>
      <c r="AA106" s="15" t="s">
        <v>28</v>
      </c>
      <c r="AB106" s="27" t="s">
        <v>474</v>
      </c>
      <c r="AC106" s="8">
        <v>2023</v>
      </c>
      <c r="AD106" s="8" t="s">
        <v>58</v>
      </c>
    </row>
    <row r="107" spans="1:30" x14ac:dyDescent="0.25">
      <c r="A107" s="9" t="s">
        <v>475</v>
      </c>
      <c r="B107" s="8" t="s">
        <v>23</v>
      </c>
      <c r="C107" s="13" t="s">
        <v>49</v>
      </c>
      <c r="D107" s="13" t="s">
        <v>476</v>
      </c>
      <c r="E107" s="13">
        <f t="shared" si="2"/>
        <v>1</v>
      </c>
      <c r="F107" s="13" t="e">
        <f>VLOOKUP(D107,'[1]GESTIÓN CONTRAC FONAM NACION'!$AC:$AE,2,FALSE)</f>
        <v>#REF!</v>
      </c>
      <c r="G107" s="13" t="e">
        <f t="shared" si="3"/>
        <v>#REF!</v>
      </c>
      <c r="H107" s="21">
        <v>44991</v>
      </c>
      <c r="I107" s="22" t="s">
        <v>477</v>
      </c>
      <c r="J107" s="23"/>
      <c r="K107" s="13" t="s">
        <v>52</v>
      </c>
      <c r="L107" s="24" t="s">
        <v>53</v>
      </c>
      <c r="M107" s="23"/>
      <c r="N107" s="23"/>
      <c r="O107" s="25">
        <v>1700220</v>
      </c>
      <c r="P107" s="26" t="e">
        <v>#VALUE!</v>
      </c>
      <c r="Q107" s="13" t="s">
        <v>54</v>
      </c>
      <c r="R107" s="13" t="s">
        <v>55</v>
      </c>
      <c r="S107" s="114" t="s">
        <v>1374</v>
      </c>
      <c r="T107" s="26"/>
      <c r="U107" s="26">
        <v>1114788001</v>
      </c>
      <c r="V107" s="13" t="s">
        <v>134</v>
      </c>
      <c r="W107" s="13">
        <v>300</v>
      </c>
      <c r="X107" s="14">
        <v>44991</v>
      </c>
      <c r="Y107" s="14">
        <v>45290</v>
      </c>
      <c r="Z107" s="14"/>
      <c r="AA107" s="15" t="s">
        <v>28</v>
      </c>
      <c r="AB107" s="27" t="s">
        <v>478</v>
      </c>
      <c r="AC107" s="8">
        <v>2023</v>
      </c>
      <c r="AD107" s="8" t="s">
        <v>58</v>
      </c>
    </row>
    <row r="108" spans="1:30" x14ac:dyDescent="0.25">
      <c r="A108" s="9" t="s">
        <v>479</v>
      </c>
      <c r="B108" s="8" t="s">
        <v>23</v>
      </c>
      <c r="C108" s="13" t="s">
        <v>49</v>
      </c>
      <c r="D108" s="13" t="s">
        <v>480</v>
      </c>
      <c r="E108" s="13">
        <f t="shared" si="2"/>
        <v>1</v>
      </c>
      <c r="F108" s="13" t="e">
        <f>VLOOKUP(D108,'[1]GESTIÓN CONTRAC FONAM NACION'!$AC:$AE,2,FALSE)</f>
        <v>#REF!</v>
      </c>
      <c r="G108" s="13" t="e">
        <f t="shared" si="3"/>
        <v>#REF!</v>
      </c>
      <c r="H108" s="21">
        <v>44991</v>
      </c>
      <c r="I108" s="22" t="s">
        <v>449</v>
      </c>
      <c r="J108" s="23"/>
      <c r="K108" s="13" t="s">
        <v>52</v>
      </c>
      <c r="L108" s="24" t="s">
        <v>53</v>
      </c>
      <c r="M108" s="23"/>
      <c r="N108" s="23"/>
      <c r="O108" s="25">
        <v>1700220</v>
      </c>
      <c r="P108" s="26" t="e">
        <v>#VALUE!</v>
      </c>
      <c r="Q108" s="13" t="s">
        <v>54</v>
      </c>
      <c r="R108" s="13" t="s">
        <v>55</v>
      </c>
      <c r="S108" s="114" t="s">
        <v>1375</v>
      </c>
      <c r="T108" s="26"/>
      <c r="U108" s="26">
        <v>98354809</v>
      </c>
      <c r="V108" s="13" t="s">
        <v>184</v>
      </c>
      <c r="W108" s="13">
        <v>300</v>
      </c>
      <c r="X108" s="14">
        <v>44991</v>
      </c>
      <c r="Y108" s="14">
        <v>45290</v>
      </c>
      <c r="Z108" s="14"/>
      <c r="AA108" s="15" t="s">
        <v>28</v>
      </c>
      <c r="AB108" s="27" t="s">
        <v>481</v>
      </c>
      <c r="AC108" s="8">
        <v>2023</v>
      </c>
      <c r="AD108" s="8" t="s">
        <v>58</v>
      </c>
    </row>
    <row r="109" spans="1:30" x14ac:dyDescent="0.25">
      <c r="A109" s="9" t="s">
        <v>482</v>
      </c>
      <c r="B109" s="8" t="s">
        <v>23</v>
      </c>
      <c r="C109" s="13" t="s">
        <v>49</v>
      </c>
      <c r="D109" s="13" t="s">
        <v>483</v>
      </c>
      <c r="E109" s="13">
        <f t="shared" si="2"/>
        <v>1</v>
      </c>
      <c r="F109" s="13" t="e">
        <f>VLOOKUP(D109,'[1]GESTIÓN CONTRAC FONAM NACION'!$AC:$AE,2,FALSE)</f>
        <v>#REF!</v>
      </c>
      <c r="G109" s="13" t="e">
        <f t="shared" si="3"/>
        <v>#REF!</v>
      </c>
      <c r="H109" s="21">
        <v>44991</v>
      </c>
      <c r="I109" s="56" t="s">
        <v>484</v>
      </c>
      <c r="J109" s="23"/>
      <c r="K109" s="13" t="s">
        <v>52</v>
      </c>
      <c r="L109" s="24" t="s">
        <v>53</v>
      </c>
      <c r="M109" s="23"/>
      <c r="N109" s="23"/>
      <c r="O109" s="25">
        <v>2481571</v>
      </c>
      <c r="P109" s="26" t="e">
        <v>#VALUE!</v>
      </c>
      <c r="Q109" s="13" t="s">
        <v>54</v>
      </c>
      <c r="R109" s="13" t="s">
        <v>55</v>
      </c>
      <c r="S109" s="114" t="s">
        <v>1376</v>
      </c>
      <c r="T109" s="26"/>
      <c r="U109" s="26">
        <v>1087646427</v>
      </c>
      <c r="V109" s="13" t="s">
        <v>184</v>
      </c>
      <c r="W109" s="13">
        <v>300</v>
      </c>
      <c r="X109" s="14">
        <v>44991</v>
      </c>
      <c r="Y109" s="14">
        <v>45290</v>
      </c>
      <c r="Z109" s="14"/>
      <c r="AA109" s="15" t="s">
        <v>28</v>
      </c>
      <c r="AB109" s="27" t="s">
        <v>485</v>
      </c>
      <c r="AC109" s="8">
        <v>2023</v>
      </c>
      <c r="AD109" s="8" t="s">
        <v>58</v>
      </c>
    </row>
    <row r="110" spans="1:30" x14ac:dyDescent="0.25">
      <c r="A110" s="9" t="s">
        <v>486</v>
      </c>
      <c r="B110" s="8" t="s">
        <v>23</v>
      </c>
      <c r="C110" s="13" t="s">
        <v>49</v>
      </c>
      <c r="D110" s="13" t="s">
        <v>487</v>
      </c>
      <c r="E110" s="13">
        <f t="shared" si="2"/>
        <v>1</v>
      </c>
      <c r="F110" s="13" t="e">
        <f>VLOOKUP(D110,'[1]GESTIÓN CONTRAC FONAM NACION'!$AC:$AE,2,FALSE)</f>
        <v>#REF!</v>
      </c>
      <c r="G110" s="13" t="e">
        <f t="shared" si="3"/>
        <v>#REF!</v>
      </c>
      <c r="H110" s="21">
        <v>44991</v>
      </c>
      <c r="I110" s="56" t="s">
        <v>488</v>
      </c>
      <c r="J110" s="23"/>
      <c r="K110" s="13" t="s">
        <v>52</v>
      </c>
      <c r="L110" s="24" t="s">
        <v>53</v>
      </c>
      <c r="M110" s="23"/>
      <c r="N110" s="23"/>
      <c r="O110" s="25">
        <v>3535980</v>
      </c>
      <c r="P110" s="26" t="e">
        <v>#VALUE!</v>
      </c>
      <c r="Q110" s="13" t="s">
        <v>54</v>
      </c>
      <c r="R110" s="13" t="s">
        <v>55</v>
      </c>
      <c r="S110" s="114" t="s">
        <v>1377</v>
      </c>
      <c r="T110" s="26"/>
      <c r="U110" s="26">
        <v>1085278999</v>
      </c>
      <c r="V110" s="13" t="s">
        <v>129</v>
      </c>
      <c r="W110" s="13">
        <v>120</v>
      </c>
      <c r="X110" s="14">
        <v>44991</v>
      </c>
      <c r="Y110" s="14">
        <v>45112</v>
      </c>
      <c r="Z110" s="14"/>
      <c r="AA110" s="15" t="s">
        <v>56</v>
      </c>
      <c r="AB110" s="27" t="s">
        <v>489</v>
      </c>
      <c r="AC110" s="8">
        <v>2023</v>
      </c>
      <c r="AD110" s="8" t="s">
        <v>58</v>
      </c>
    </row>
    <row r="111" spans="1:30" x14ac:dyDescent="0.25">
      <c r="A111" s="9" t="s">
        <v>490</v>
      </c>
      <c r="B111" s="8" t="s">
        <v>23</v>
      </c>
      <c r="C111" s="13" t="s">
        <v>49</v>
      </c>
      <c r="D111" s="13" t="s">
        <v>491</v>
      </c>
      <c r="E111" s="13">
        <f t="shared" si="2"/>
        <v>1</v>
      </c>
      <c r="F111" s="13" t="e">
        <f>VLOOKUP(D111,'[1]GESTIÓN CONTRAC FONAM NACION'!$AC:$AE,2,FALSE)</f>
        <v>#REF!</v>
      </c>
      <c r="G111" s="13" t="e">
        <f t="shared" si="3"/>
        <v>#REF!</v>
      </c>
      <c r="H111" s="21">
        <v>44991</v>
      </c>
      <c r="I111" s="22" t="s">
        <v>492</v>
      </c>
      <c r="J111" s="23"/>
      <c r="K111" s="13" t="s">
        <v>52</v>
      </c>
      <c r="L111" s="24" t="s">
        <v>53</v>
      </c>
      <c r="M111" s="23"/>
      <c r="N111" s="23"/>
      <c r="O111" s="25">
        <v>1700220</v>
      </c>
      <c r="P111" s="26" t="e">
        <v>#VALUE!</v>
      </c>
      <c r="Q111" s="13" t="s">
        <v>54</v>
      </c>
      <c r="R111" s="13" t="s">
        <v>55</v>
      </c>
      <c r="S111" s="115" t="s">
        <v>1378</v>
      </c>
      <c r="T111" s="28"/>
      <c r="U111" s="28">
        <v>9957426</v>
      </c>
      <c r="V111" s="13" t="s">
        <v>134</v>
      </c>
      <c r="W111" s="13">
        <v>300</v>
      </c>
      <c r="X111" s="14">
        <v>44991</v>
      </c>
      <c r="Y111" s="14">
        <v>45290</v>
      </c>
      <c r="Z111" s="14"/>
      <c r="AA111" s="15" t="s">
        <v>28</v>
      </c>
      <c r="AB111" s="27" t="s">
        <v>493</v>
      </c>
      <c r="AC111" s="8">
        <v>2023</v>
      </c>
      <c r="AD111" s="8" t="s">
        <v>58</v>
      </c>
    </row>
    <row r="112" spans="1:30" x14ac:dyDescent="0.25">
      <c r="A112" s="9" t="s">
        <v>494</v>
      </c>
      <c r="B112" s="8" t="s">
        <v>23</v>
      </c>
      <c r="C112" s="13" t="s">
        <v>49</v>
      </c>
      <c r="D112" s="57" t="s">
        <v>495</v>
      </c>
      <c r="E112" s="13">
        <f t="shared" si="2"/>
        <v>1</v>
      </c>
      <c r="F112" s="13" t="e">
        <f>VLOOKUP(D112,'[1]GESTIÓN CONTRAC FONAM NACION'!$AC:$AE,2,FALSE)</f>
        <v>#REF!</v>
      </c>
      <c r="G112" s="13" t="e">
        <f t="shared" si="3"/>
        <v>#REF!</v>
      </c>
      <c r="H112" s="21">
        <v>44991</v>
      </c>
      <c r="I112" s="22" t="s">
        <v>496</v>
      </c>
      <c r="J112" s="23"/>
      <c r="K112" s="13" t="s">
        <v>52</v>
      </c>
      <c r="L112" s="24" t="s">
        <v>53</v>
      </c>
      <c r="M112" s="23"/>
      <c r="N112" s="23"/>
      <c r="O112" s="25">
        <v>2255973</v>
      </c>
      <c r="P112" s="26" t="e">
        <v>#VALUE!</v>
      </c>
      <c r="Q112" s="13" t="s">
        <v>54</v>
      </c>
      <c r="R112" s="13" t="s">
        <v>55</v>
      </c>
      <c r="S112" s="115" t="s">
        <v>1379</v>
      </c>
      <c r="T112" s="28"/>
      <c r="U112" s="28">
        <v>25196350</v>
      </c>
      <c r="V112" s="13" t="s">
        <v>134</v>
      </c>
      <c r="W112" s="13">
        <v>245</v>
      </c>
      <c r="X112" s="14">
        <v>44991</v>
      </c>
      <c r="Y112" s="14">
        <v>45236</v>
      </c>
      <c r="Z112" s="14"/>
      <c r="AA112" s="15" t="s">
        <v>28</v>
      </c>
      <c r="AB112" s="27" t="s">
        <v>497</v>
      </c>
      <c r="AC112" s="8">
        <v>2023</v>
      </c>
      <c r="AD112" s="8" t="s">
        <v>58</v>
      </c>
    </row>
    <row r="113" spans="1:30" x14ac:dyDescent="0.25">
      <c r="A113" s="9" t="s">
        <v>498</v>
      </c>
      <c r="B113" s="8" t="s">
        <v>23</v>
      </c>
      <c r="C113" s="13" t="s">
        <v>49</v>
      </c>
      <c r="D113" s="8" t="s">
        <v>499</v>
      </c>
      <c r="E113" s="13">
        <f t="shared" si="2"/>
        <v>1</v>
      </c>
      <c r="F113" s="13" t="e">
        <f>VLOOKUP(D113,'[1]GESTIÓN CONTRAC FONAM NACION'!$AC:$AE,2,FALSE)</f>
        <v>#REF!</v>
      </c>
      <c r="G113" s="13" t="e">
        <f t="shared" si="3"/>
        <v>#REF!</v>
      </c>
      <c r="H113" s="21">
        <v>44991</v>
      </c>
      <c r="I113" s="56" t="s">
        <v>500</v>
      </c>
      <c r="J113" s="23"/>
      <c r="K113" s="13" t="s">
        <v>52</v>
      </c>
      <c r="L113" s="24" t="s">
        <v>53</v>
      </c>
      <c r="M113" s="23"/>
      <c r="N113" s="23"/>
      <c r="O113" s="25">
        <v>2896360</v>
      </c>
      <c r="P113" s="26" t="e">
        <v>#VALUE!</v>
      </c>
      <c r="Q113" s="13" t="s">
        <v>54</v>
      </c>
      <c r="R113" s="13" t="s">
        <v>55</v>
      </c>
      <c r="S113" s="115" t="s">
        <v>1380</v>
      </c>
      <c r="T113" s="55"/>
      <c r="U113" s="55">
        <v>1045524166</v>
      </c>
      <c r="V113" s="13" t="s">
        <v>27</v>
      </c>
      <c r="W113" s="13">
        <v>300</v>
      </c>
      <c r="X113" s="14">
        <v>44991</v>
      </c>
      <c r="Y113" s="14">
        <v>45290</v>
      </c>
      <c r="Z113" s="14"/>
      <c r="AA113" s="15" t="s">
        <v>28</v>
      </c>
      <c r="AB113" s="27" t="s">
        <v>501</v>
      </c>
      <c r="AC113" s="8">
        <v>2023</v>
      </c>
      <c r="AD113" s="8" t="s">
        <v>58</v>
      </c>
    </row>
    <row r="114" spans="1:30" x14ac:dyDescent="0.25">
      <c r="A114" s="9" t="s">
        <v>502</v>
      </c>
      <c r="B114" s="8" t="s">
        <v>23</v>
      </c>
      <c r="C114" s="13" t="s">
        <v>49</v>
      </c>
      <c r="D114" s="13" t="s">
        <v>503</v>
      </c>
      <c r="E114" s="13">
        <f t="shared" si="2"/>
        <v>1</v>
      </c>
      <c r="F114" s="13" t="e">
        <f>VLOOKUP(D114,'[1]GESTIÓN CONTRAC FONAM NACION'!$AC:$AE,2,FALSE)</f>
        <v>#REF!</v>
      </c>
      <c r="G114" s="13" t="e">
        <f t="shared" si="3"/>
        <v>#REF!</v>
      </c>
      <c r="H114" s="21">
        <v>44992</v>
      </c>
      <c r="I114" s="56" t="s">
        <v>504</v>
      </c>
      <c r="J114" s="23"/>
      <c r="K114" s="13" t="s">
        <v>52</v>
      </c>
      <c r="L114" s="24" t="s">
        <v>53</v>
      </c>
      <c r="M114" s="23"/>
      <c r="N114" s="23"/>
      <c r="O114" s="25">
        <v>1700220</v>
      </c>
      <c r="P114" s="26" t="e">
        <v>#VALUE!</v>
      </c>
      <c r="Q114" s="13" t="s">
        <v>54</v>
      </c>
      <c r="R114" s="13" t="s">
        <v>55</v>
      </c>
      <c r="S114" s="114" t="s">
        <v>1381</v>
      </c>
      <c r="T114" s="26"/>
      <c r="U114" s="26">
        <v>1007310909</v>
      </c>
      <c r="V114" s="13" t="s">
        <v>184</v>
      </c>
      <c r="W114" s="13">
        <v>299</v>
      </c>
      <c r="X114" s="14">
        <v>44992</v>
      </c>
      <c r="Y114" s="14">
        <v>45290</v>
      </c>
      <c r="Z114" s="14"/>
      <c r="AA114" s="15" t="s">
        <v>28</v>
      </c>
      <c r="AB114" s="27" t="s">
        <v>505</v>
      </c>
      <c r="AC114" s="8">
        <v>2023</v>
      </c>
      <c r="AD114" s="8" t="s">
        <v>58</v>
      </c>
    </row>
    <row r="115" spans="1:30" x14ac:dyDescent="0.25">
      <c r="A115" s="9" t="s">
        <v>506</v>
      </c>
      <c r="B115" s="8" t="s">
        <v>23</v>
      </c>
      <c r="C115" s="13" t="s">
        <v>49</v>
      </c>
      <c r="D115" s="13" t="s">
        <v>507</v>
      </c>
      <c r="E115" s="13">
        <f t="shared" si="2"/>
        <v>1</v>
      </c>
      <c r="F115" s="13" t="e">
        <f>VLOOKUP(D115,'[1]GESTIÓN CONTRAC FONAM NACION'!$AC:$AE,2,FALSE)</f>
        <v>#REF!</v>
      </c>
      <c r="G115" s="13" t="e">
        <f t="shared" si="3"/>
        <v>#REF!</v>
      </c>
      <c r="H115" s="21">
        <v>44992</v>
      </c>
      <c r="I115" s="56" t="s">
        <v>504</v>
      </c>
      <c r="J115" s="23"/>
      <c r="K115" s="13" t="s">
        <v>52</v>
      </c>
      <c r="L115" s="24" t="s">
        <v>53</v>
      </c>
      <c r="M115" s="23"/>
      <c r="N115" s="23"/>
      <c r="O115" s="25">
        <v>1700220</v>
      </c>
      <c r="P115" s="26" t="e">
        <v>#VALUE!</v>
      </c>
      <c r="Q115" s="13" t="s">
        <v>54</v>
      </c>
      <c r="R115" s="13" t="s">
        <v>55</v>
      </c>
      <c r="S115" s="114" t="s">
        <v>1382</v>
      </c>
      <c r="T115" s="26"/>
      <c r="U115" s="26">
        <v>1088972715</v>
      </c>
      <c r="V115" s="13" t="s">
        <v>184</v>
      </c>
      <c r="W115" s="13">
        <v>299</v>
      </c>
      <c r="X115" s="14">
        <v>44992</v>
      </c>
      <c r="Y115" s="14">
        <v>45290</v>
      </c>
      <c r="Z115" s="14"/>
      <c r="AA115" s="15" t="s">
        <v>28</v>
      </c>
      <c r="AB115" s="27" t="s">
        <v>508</v>
      </c>
      <c r="AC115" s="8">
        <v>2023</v>
      </c>
      <c r="AD115" s="8" t="s">
        <v>58</v>
      </c>
    </row>
    <row r="116" spans="1:30" x14ac:dyDescent="0.25">
      <c r="A116" s="9" t="s">
        <v>509</v>
      </c>
      <c r="B116" s="8" t="s">
        <v>23</v>
      </c>
      <c r="C116" s="13" t="s">
        <v>49</v>
      </c>
      <c r="D116" s="13" t="s">
        <v>510</v>
      </c>
      <c r="E116" s="13">
        <f t="shared" si="2"/>
        <v>1</v>
      </c>
      <c r="F116" s="13" t="e">
        <f>VLOOKUP(D116,'[1]GESTIÓN CONTRAC FONAM NACION'!$AC:$AE,2,FALSE)</f>
        <v>#REF!</v>
      </c>
      <c r="G116" s="13" t="e">
        <f t="shared" si="3"/>
        <v>#REF!</v>
      </c>
      <c r="H116" s="21">
        <v>44992</v>
      </c>
      <c r="I116" s="56" t="s">
        <v>511</v>
      </c>
      <c r="J116" s="23"/>
      <c r="K116" s="13" t="s">
        <v>52</v>
      </c>
      <c r="L116" s="24" t="s">
        <v>53</v>
      </c>
      <c r="M116" s="23"/>
      <c r="N116" s="23"/>
      <c r="O116" s="25">
        <v>1700220</v>
      </c>
      <c r="P116" s="26" t="e">
        <v>#VALUE!</v>
      </c>
      <c r="Q116" s="13" t="s">
        <v>54</v>
      </c>
      <c r="R116" s="13" t="s">
        <v>55</v>
      </c>
      <c r="S116" s="114" t="s">
        <v>1383</v>
      </c>
      <c r="T116" s="26"/>
      <c r="U116" s="26">
        <v>1088976361</v>
      </c>
      <c r="V116" s="13" t="s">
        <v>184</v>
      </c>
      <c r="W116" s="13">
        <v>299</v>
      </c>
      <c r="X116" s="14">
        <v>44992</v>
      </c>
      <c r="Y116" s="14">
        <v>45290</v>
      </c>
      <c r="Z116" s="14"/>
      <c r="AA116" s="15" t="s">
        <v>28</v>
      </c>
      <c r="AB116" s="27" t="s">
        <v>512</v>
      </c>
      <c r="AC116" s="8">
        <v>2023</v>
      </c>
      <c r="AD116" s="8" t="s">
        <v>58</v>
      </c>
    </row>
    <row r="117" spans="1:30" x14ac:dyDescent="0.25">
      <c r="A117" s="9" t="s">
        <v>513</v>
      </c>
      <c r="B117" s="8" t="s">
        <v>23</v>
      </c>
      <c r="C117" s="13" t="s">
        <v>49</v>
      </c>
      <c r="D117" s="13" t="s">
        <v>514</v>
      </c>
      <c r="E117" s="13">
        <f t="shared" si="2"/>
        <v>1</v>
      </c>
      <c r="F117" s="13" t="e">
        <f>VLOOKUP(D117,'[1]GESTIÓN CONTRAC FONAM NACION'!$AC:$AE,2,FALSE)</f>
        <v>#REF!</v>
      </c>
      <c r="G117" s="13" t="e">
        <f t="shared" si="3"/>
        <v>#REF!</v>
      </c>
      <c r="H117" s="21">
        <v>44992</v>
      </c>
      <c r="I117" s="56" t="s">
        <v>515</v>
      </c>
      <c r="J117" s="23"/>
      <c r="K117" s="13" t="s">
        <v>52</v>
      </c>
      <c r="L117" s="24" t="s">
        <v>53</v>
      </c>
      <c r="M117" s="23"/>
      <c r="N117" s="23"/>
      <c r="O117" s="25">
        <v>2896360</v>
      </c>
      <c r="P117" s="26" t="e">
        <v>#VALUE!</v>
      </c>
      <c r="Q117" s="13" t="s">
        <v>54</v>
      </c>
      <c r="R117" s="13" t="s">
        <v>55</v>
      </c>
      <c r="S117" s="114" t="s">
        <v>1384</v>
      </c>
      <c r="T117" s="26"/>
      <c r="U117" s="26">
        <v>1037649285</v>
      </c>
      <c r="V117" s="13" t="s">
        <v>27</v>
      </c>
      <c r="W117" s="13">
        <v>299</v>
      </c>
      <c r="X117" s="14">
        <v>44992</v>
      </c>
      <c r="Y117" s="14">
        <v>45290</v>
      </c>
      <c r="Z117" s="14"/>
      <c r="AA117" s="15" t="s">
        <v>28</v>
      </c>
      <c r="AB117" s="27" t="s">
        <v>516</v>
      </c>
      <c r="AC117" s="8">
        <v>2023</v>
      </c>
      <c r="AD117" s="8" t="s">
        <v>58</v>
      </c>
    </row>
    <row r="118" spans="1:30" x14ac:dyDescent="0.25">
      <c r="A118" s="9" t="s">
        <v>517</v>
      </c>
      <c r="B118" s="8" t="s">
        <v>23</v>
      </c>
      <c r="C118" s="13" t="s">
        <v>49</v>
      </c>
      <c r="D118" s="8" t="s">
        <v>518</v>
      </c>
      <c r="E118" s="13">
        <f t="shared" si="2"/>
        <v>1</v>
      </c>
      <c r="F118" s="13" t="e">
        <f>VLOOKUP(D118,'[1]GESTIÓN CONTRAC FONAM NACION'!$AC:$AE,2,FALSE)</f>
        <v>#REF!</v>
      </c>
      <c r="G118" s="13" t="e">
        <f t="shared" si="3"/>
        <v>#REF!</v>
      </c>
      <c r="H118" s="21">
        <v>44992</v>
      </c>
      <c r="I118" s="56" t="s">
        <v>519</v>
      </c>
      <c r="J118" s="23"/>
      <c r="K118" s="13" t="s">
        <v>52</v>
      </c>
      <c r="L118" s="24" t="s">
        <v>53</v>
      </c>
      <c r="M118" s="23"/>
      <c r="N118" s="23"/>
      <c r="O118" s="25">
        <v>1700220</v>
      </c>
      <c r="P118" s="26" t="e">
        <v>#VALUE!</v>
      </c>
      <c r="Q118" s="13" t="s">
        <v>54</v>
      </c>
      <c r="R118" s="13" t="s">
        <v>55</v>
      </c>
      <c r="S118" s="115" t="s">
        <v>1385</v>
      </c>
      <c r="T118" s="28"/>
      <c r="U118" s="28">
        <v>87248300</v>
      </c>
      <c r="V118" s="13" t="s">
        <v>184</v>
      </c>
      <c r="W118" s="13">
        <v>299</v>
      </c>
      <c r="X118" s="14">
        <v>44992</v>
      </c>
      <c r="Y118" s="14">
        <v>45290</v>
      </c>
      <c r="Z118" s="14"/>
      <c r="AA118" s="15" t="s">
        <v>28</v>
      </c>
      <c r="AB118" s="27" t="s">
        <v>520</v>
      </c>
      <c r="AC118" s="8">
        <v>2023</v>
      </c>
      <c r="AD118" s="8" t="s">
        <v>58</v>
      </c>
    </row>
    <row r="119" spans="1:30" x14ac:dyDescent="0.25">
      <c r="A119" s="9" t="s">
        <v>521</v>
      </c>
      <c r="B119" s="8" t="s">
        <v>23</v>
      </c>
      <c r="C119" s="13" t="s">
        <v>49</v>
      </c>
      <c r="D119" s="13" t="s">
        <v>522</v>
      </c>
      <c r="E119" s="13">
        <f t="shared" si="2"/>
        <v>1</v>
      </c>
      <c r="F119" s="13" t="e">
        <f>VLOOKUP(D119,'[1]GESTIÓN CONTRAC FONAM NACION'!$AC:$AE,2,FALSE)</f>
        <v>#REF!</v>
      </c>
      <c r="G119" s="13" t="e">
        <f t="shared" si="3"/>
        <v>#REF!</v>
      </c>
      <c r="H119" s="21">
        <v>44993</v>
      </c>
      <c r="I119" s="56" t="s">
        <v>523</v>
      </c>
      <c r="J119" s="23"/>
      <c r="K119" s="13" t="s">
        <v>52</v>
      </c>
      <c r="L119" s="24" t="s">
        <v>53</v>
      </c>
      <c r="M119" s="23"/>
      <c r="N119" s="23"/>
      <c r="O119" s="25">
        <v>2896360</v>
      </c>
      <c r="P119" s="26" t="e">
        <v>#VALUE!</v>
      </c>
      <c r="Q119" s="13" t="s">
        <v>54</v>
      </c>
      <c r="R119" s="13" t="s">
        <v>55</v>
      </c>
      <c r="S119" s="114" t="s">
        <v>1386</v>
      </c>
      <c r="T119" s="26"/>
      <c r="U119" s="26">
        <v>79596823</v>
      </c>
      <c r="V119" s="13" t="s">
        <v>94</v>
      </c>
      <c r="W119" s="13">
        <v>298</v>
      </c>
      <c r="X119" s="14">
        <v>44993</v>
      </c>
      <c r="Y119" s="14">
        <v>45290</v>
      </c>
      <c r="Z119" s="14"/>
      <c r="AA119" s="15" t="s">
        <v>28</v>
      </c>
      <c r="AB119" s="27" t="s">
        <v>524</v>
      </c>
      <c r="AC119" s="8">
        <v>2023</v>
      </c>
      <c r="AD119" s="8" t="s">
        <v>58</v>
      </c>
    </row>
    <row r="120" spans="1:30" x14ac:dyDescent="0.25">
      <c r="A120" s="9" t="s">
        <v>525</v>
      </c>
      <c r="B120" s="8" t="s">
        <v>23</v>
      </c>
      <c r="C120" s="13" t="s">
        <v>49</v>
      </c>
      <c r="D120" s="8" t="s">
        <v>526</v>
      </c>
      <c r="E120" s="13">
        <f t="shared" si="2"/>
        <v>2</v>
      </c>
      <c r="F120" s="13" t="e">
        <f>VLOOKUP(D120,'[1]GESTIÓN CONTRAC FONAM NACION'!$AC:$AE,2,FALSE)</f>
        <v>#REF!</v>
      </c>
      <c r="G120" s="13" t="e">
        <f t="shared" si="3"/>
        <v>#REF!</v>
      </c>
      <c r="H120" s="21">
        <v>44993</v>
      </c>
      <c r="I120" s="56" t="s">
        <v>527</v>
      </c>
      <c r="J120" s="23"/>
      <c r="K120" s="13" t="s">
        <v>52</v>
      </c>
      <c r="L120" s="24" t="s">
        <v>53</v>
      </c>
      <c r="M120" s="23"/>
      <c r="N120" s="23"/>
      <c r="O120" s="25">
        <v>3889578</v>
      </c>
      <c r="P120" s="26">
        <v>0</v>
      </c>
      <c r="Q120" s="13" t="s">
        <v>54</v>
      </c>
      <c r="R120" s="13" t="s">
        <v>55</v>
      </c>
      <c r="S120" s="115" t="s">
        <v>1387</v>
      </c>
      <c r="T120" s="55"/>
      <c r="U120" s="55">
        <v>24335593</v>
      </c>
      <c r="V120" s="13" t="s">
        <v>94</v>
      </c>
      <c r="W120" s="13">
        <v>120</v>
      </c>
      <c r="X120" s="14">
        <v>44993</v>
      </c>
      <c r="Y120" s="14">
        <v>45114</v>
      </c>
      <c r="Z120" s="14"/>
      <c r="AA120" s="15" t="s">
        <v>56</v>
      </c>
      <c r="AB120" s="27" t="s">
        <v>528</v>
      </c>
      <c r="AC120" s="8">
        <v>2023</v>
      </c>
      <c r="AD120" s="8" t="s">
        <v>58</v>
      </c>
    </row>
    <row r="121" spans="1:30" x14ac:dyDescent="0.25">
      <c r="A121" s="9" t="s">
        <v>529</v>
      </c>
      <c r="B121" s="8" t="s">
        <v>23</v>
      </c>
      <c r="C121" s="13" t="s">
        <v>49</v>
      </c>
      <c r="D121" s="8" t="s">
        <v>530</v>
      </c>
      <c r="E121" s="13">
        <f t="shared" si="2"/>
        <v>2</v>
      </c>
      <c r="F121" s="13" t="e">
        <f>VLOOKUP(D121,'[1]GESTIÓN CONTRAC FONAM NACION'!$AC:$AE,2,FALSE)</f>
        <v>#REF!</v>
      </c>
      <c r="G121" s="13" t="e">
        <f t="shared" si="3"/>
        <v>#REF!</v>
      </c>
      <c r="H121" s="21">
        <v>44993</v>
      </c>
      <c r="I121" s="8" t="s">
        <v>531</v>
      </c>
      <c r="J121" s="23"/>
      <c r="K121" s="13" t="s">
        <v>52</v>
      </c>
      <c r="L121" s="24" t="s">
        <v>53</v>
      </c>
      <c r="M121" s="23"/>
      <c r="N121" s="23"/>
      <c r="O121" s="25">
        <v>3535980</v>
      </c>
      <c r="P121" s="26">
        <v>0</v>
      </c>
      <c r="Q121" s="13" t="s">
        <v>54</v>
      </c>
      <c r="R121" s="13" t="s">
        <v>55</v>
      </c>
      <c r="S121" s="115" t="s">
        <v>1388</v>
      </c>
      <c r="T121" s="55"/>
      <c r="U121" s="55">
        <v>24340774</v>
      </c>
      <c r="V121" s="13" t="s">
        <v>94</v>
      </c>
      <c r="W121" s="13">
        <v>120</v>
      </c>
      <c r="X121" s="14">
        <v>44993</v>
      </c>
      <c r="Y121" s="14">
        <v>45114</v>
      </c>
      <c r="Z121" s="14"/>
      <c r="AA121" s="15" t="s">
        <v>56</v>
      </c>
      <c r="AB121" s="27" t="s">
        <v>532</v>
      </c>
      <c r="AC121" s="8">
        <v>2023</v>
      </c>
      <c r="AD121" s="8" t="s">
        <v>58</v>
      </c>
    </row>
    <row r="122" spans="1:30" x14ac:dyDescent="0.25">
      <c r="A122" s="9" t="s">
        <v>533</v>
      </c>
      <c r="B122" s="8" t="s">
        <v>23</v>
      </c>
      <c r="C122" s="13" t="s">
        <v>49</v>
      </c>
      <c r="D122" s="13" t="s">
        <v>534</v>
      </c>
      <c r="E122" s="13">
        <f t="shared" si="2"/>
        <v>1</v>
      </c>
      <c r="F122" s="13" t="e">
        <f>VLOOKUP(D122,'[1]GESTIÓN CONTRAC FONAM NACION'!$AC:$AE,2,FALSE)</f>
        <v>#REF!</v>
      </c>
      <c r="G122" s="13" t="e">
        <f t="shared" si="3"/>
        <v>#REF!</v>
      </c>
      <c r="H122" s="21">
        <v>44993</v>
      </c>
      <c r="I122" s="56" t="s">
        <v>535</v>
      </c>
      <c r="J122" s="23"/>
      <c r="K122" s="13" t="s">
        <v>52</v>
      </c>
      <c r="L122" s="24" t="s">
        <v>53</v>
      </c>
      <c r="M122" s="23"/>
      <c r="N122" s="23"/>
      <c r="O122" s="25">
        <v>1700220</v>
      </c>
      <c r="P122" s="26" t="e">
        <v>#VALUE!</v>
      </c>
      <c r="Q122" s="13" t="s">
        <v>54</v>
      </c>
      <c r="R122" s="13" t="s">
        <v>55</v>
      </c>
      <c r="S122" s="114" t="s">
        <v>1389</v>
      </c>
      <c r="T122" s="26"/>
      <c r="U122" s="26">
        <v>1110543684</v>
      </c>
      <c r="V122" s="13" t="s">
        <v>94</v>
      </c>
      <c r="W122" s="13">
        <v>298</v>
      </c>
      <c r="X122" s="14">
        <v>44993</v>
      </c>
      <c r="Y122" s="14">
        <v>45290</v>
      </c>
      <c r="Z122" s="14"/>
      <c r="AA122" s="15" t="s">
        <v>28</v>
      </c>
      <c r="AB122" s="27" t="s">
        <v>536</v>
      </c>
      <c r="AC122" s="8">
        <v>2023</v>
      </c>
      <c r="AD122" s="8" t="s">
        <v>58</v>
      </c>
    </row>
    <row r="123" spans="1:30" x14ac:dyDescent="0.25">
      <c r="A123" s="9" t="s">
        <v>537</v>
      </c>
      <c r="B123" s="8" t="s">
        <v>23</v>
      </c>
      <c r="C123" s="13" t="s">
        <v>49</v>
      </c>
      <c r="D123" s="13" t="s">
        <v>538</v>
      </c>
      <c r="E123" s="13">
        <f t="shared" si="2"/>
        <v>2</v>
      </c>
      <c r="F123" s="13" t="e">
        <f>VLOOKUP(D123,'[1]GESTIÓN CONTRAC FONAM NACION'!$AC:$AE,2,FALSE)</f>
        <v>#REF!</v>
      </c>
      <c r="G123" s="13" t="e">
        <f t="shared" si="3"/>
        <v>#REF!</v>
      </c>
      <c r="H123" s="21">
        <v>44993</v>
      </c>
      <c r="I123" s="56" t="s">
        <v>539</v>
      </c>
      <c r="J123" s="23"/>
      <c r="K123" s="13" t="s">
        <v>52</v>
      </c>
      <c r="L123" s="24" t="s">
        <v>53</v>
      </c>
      <c r="M123" s="23"/>
      <c r="N123" s="23"/>
      <c r="O123" s="25">
        <v>1929749</v>
      </c>
      <c r="P123" s="26" t="e">
        <v>#VALUE!</v>
      </c>
      <c r="Q123" s="13" t="s">
        <v>54</v>
      </c>
      <c r="R123" s="13" t="s">
        <v>55</v>
      </c>
      <c r="S123" s="114" t="s">
        <v>1390</v>
      </c>
      <c r="T123" s="26"/>
      <c r="U123" s="26">
        <v>1104697983</v>
      </c>
      <c r="V123" s="13" t="s">
        <v>94</v>
      </c>
      <c r="W123" s="13">
        <v>298</v>
      </c>
      <c r="X123" s="14">
        <v>44993</v>
      </c>
      <c r="Y123" s="14">
        <v>45290</v>
      </c>
      <c r="Z123" s="14"/>
      <c r="AA123" s="15" t="s">
        <v>28</v>
      </c>
      <c r="AB123" s="27" t="s">
        <v>540</v>
      </c>
      <c r="AC123" s="8">
        <v>2023</v>
      </c>
      <c r="AD123" s="8" t="s">
        <v>58</v>
      </c>
    </row>
    <row r="124" spans="1:30" x14ac:dyDescent="0.25">
      <c r="A124" s="9" t="s">
        <v>541</v>
      </c>
      <c r="B124" s="8" t="s">
        <v>23</v>
      </c>
      <c r="C124" s="13" t="s">
        <v>49</v>
      </c>
      <c r="D124" s="13" t="s">
        <v>542</v>
      </c>
      <c r="E124" s="13">
        <f t="shared" si="2"/>
        <v>2</v>
      </c>
      <c r="F124" s="13" t="e">
        <f>VLOOKUP(D124,'[1]GESTIÓN CONTRAC FONAM NACION'!$AC:$AE,2,FALSE)</f>
        <v>#REF!</v>
      </c>
      <c r="G124" s="13" t="e">
        <f t="shared" si="3"/>
        <v>#REF!</v>
      </c>
      <c r="H124" s="21">
        <v>44993</v>
      </c>
      <c r="I124" s="56" t="s">
        <v>543</v>
      </c>
      <c r="J124" s="23"/>
      <c r="K124" s="13" t="s">
        <v>52</v>
      </c>
      <c r="L124" s="24" t="s">
        <v>53</v>
      </c>
      <c r="M124" s="23"/>
      <c r="N124" s="23"/>
      <c r="O124" s="25">
        <v>4820400</v>
      </c>
      <c r="P124" s="26">
        <v>0</v>
      </c>
      <c r="Q124" s="13" t="s">
        <v>54</v>
      </c>
      <c r="R124" s="13" t="s">
        <v>55</v>
      </c>
      <c r="S124" s="114" t="s">
        <v>1391</v>
      </c>
      <c r="T124" s="26"/>
      <c r="U124" s="26">
        <v>1061756408</v>
      </c>
      <c r="V124" s="13" t="s">
        <v>94</v>
      </c>
      <c r="W124" s="13">
        <v>120</v>
      </c>
      <c r="X124" s="14">
        <v>44993</v>
      </c>
      <c r="Y124" s="14">
        <v>45114</v>
      </c>
      <c r="Z124" s="14"/>
      <c r="AA124" s="15" t="s">
        <v>56</v>
      </c>
      <c r="AB124" s="27" t="s">
        <v>544</v>
      </c>
      <c r="AC124" s="8">
        <v>2023</v>
      </c>
      <c r="AD124" s="8" t="s">
        <v>58</v>
      </c>
    </row>
    <row r="125" spans="1:30" x14ac:dyDescent="0.25">
      <c r="A125" s="9" t="s">
        <v>545</v>
      </c>
      <c r="B125" s="8" t="s">
        <v>23</v>
      </c>
      <c r="C125" s="13" t="s">
        <v>49</v>
      </c>
      <c r="D125" s="13" t="s">
        <v>546</v>
      </c>
      <c r="E125" s="13">
        <f t="shared" si="2"/>
        <v>1</v>
      </c>
      <c r="F125" s="13" t="e">
        <f>VLOOKUP(D125,'[1]GESTIÓN CONTRAC FONAM NACION'!$AC:$AE,2,FALSE)</f>
        <v>#REF!</v>
      </c>
      <c r="G125" s="13" t="e">
        <f t="shared" si="3"/>
        <v>#REF!</v>
      </c>
      <c r="H125" s="21">
        <v>44993</v>
      </c>
      <c r="I125" s="56" t="s">
        <v>547</v>
      </c>
      <c r="J125" s="23"/>
      <c r="K125" s="13" t="s">
        <v>52</v>
      </c>
      <c r="L125" s="24" t="s">
        <v>53</v>
      </c>
      <c r="M125" s="23"/>
      <c r="N125" s="23"/>
      <c r="O125" s="25">
        <v>3889578</v>
      </c>
      <c r="P125" s="26">
        <v>0</v>
      </c>
      <c r="Q125" s="13" t="s">
        <v>54</v>
      </c>
      <c r="R125" s="13" t="s">
        <v>55</v>
      </c>
      <c r="S125" s="114" t="s">
        <v>1392</v>
      </c>
      <c r="T125" s="26"/>
      <c r="U125" s="26">
        <v>1053773349</v>
      </c>
      <c r="V125" s="13" t="s">
        <v>94</v>
      </c>
      <c r="W125" s="13">
        <v>120</v>
      </c>
      <c r="X125" s="14">
        <v>44993</v>
      </c>
      <c r="Y125" s="14">
        <v>45114</v>
      </c>
      <c r="Z125" s="14"/>
      <c r="AA125" s="15" t="s">
        <v>28</v>
      </c>
      <c r="AB125" s="27" t="s">
        <v>548</v>
      </c>
      <c r="AC125" s="8">
        <v>2023</v>
      </c>
      <c r="AD125" s="8" t="s">
        <v>58</v>
      </c>
    </row>
    <row r="126" spans="1:30" x14ac:dyDescent="0.25">
      <c r="A126" s="9" t="s">
        <v>549</v>
      </c>
      <c r="B126" s="8" t="s">
        <v>23</v>
      </c>
      <c r="C126" s="13" t="s">
        <v>49</v>
      </c>
      <c r="D126" s="8" t="s">
        <v>550</v>
      </c>
      <c r="E126" s="13">
        <f t="shared" si="2"/>
        <v>1</v>
      </c>
      <c r="F126" s="13" t="e">
        <f>VLOOKUP(D126,'[1]GESTIÓN CONTRAC FONAM NACION'!$AC:$AE,2,FALSE)</f>
        <v>#REF!</v>
      </c>
      <c r="G126" s="13" t="e">
        <f t="shared" si="3"/>
        <v>#REF!</v>
      </c>
      <c r="H126" s="21">
        <v>44993</v>
      </c>
      <c r="I126" s="56" t="s">
        <v>551</v>
      </c>
      <c r="J126" s="23"/>
      <c r="K126" s="13" t="s">
        <v>52</v>
      </c>
      <c r="L126" s="24" t="s">
        <v>53</v>
      </c>
      <c r="M126" s="23"/>
      <c r="N126" s="23"/>
      <c r="O126" s="25">
        <v>1497991</v>
      </c>
      <c r="P126" s="26" t="e">
        <v>#VALUE!</v>
      </c>
      <c r="Q126" s="13" t="s">
        <v>54</v>
      </c>
      <c r="R126" s="13" t="s">
        <v>55</v>
      </c>
      <c r="S126" s="114" t="s">
        <v>1393</v>
      </c>
      <c r="T126" s="26"/>
      <c r="U126" s="26">
        <v>10536351</v>
      </c>
      <c r="V126" s="13" t="s">
        <v>189</v>
      </c>
      <c r="W126" s="13">
        <v>298</v>
      </c>
      <c r="X126" s="14">
        <v>44993</v>
      </c>
      <c r="Y126" s="14">
        <v>45290</v>
      </c>
      <c r="Z126" s="14"/>
      <c r="AA126" s="15" t="s">
        <v>28</v>
      </c>
      <c r="AB126" s="27" t="s">
        <v>552</v>
      </c>
      <c r="AC126" s="8">
        <v>2023</v>
      </c>
      <c r="AD126" s="8" t="s">
        <v>58</v>
      </c>
    </row>
    <row r="127" spans="1:30" x14ac:dyDescent="0.25">
      <c r="A127" s="9" t="s">
        <v>553</v>
      </c>
      <c r="B127" s="8" t="s">
        <v>23</v>
      </c>
      <c r="C127" s="13" t="s">
        <v>49</v>
      </c>
      <c r="D127" s="13" t="s">
        <v>554</v>
      </c>
      <c r="E127" s="13">
        <f t="shared" si="2"/>
        <v>2</v>
      </c>
      <c r="F127" s="13" t="e">
        <f>VLOOKUP(D127,'[1]GESTIÓN CONTRAC FONAM NACION'!$AC:$AE,2,FALSE)</f>
        <v>#REF!</v>
      </c>
      <c r="G127" s="13" t="e">
        <f t="shared" si="3"/>
        <v>#REF!</v>
      </c>
      <c r="H127" s="21">
        <v>44994</v>
      </c>
      <c r="I127" s="56" t="s">
        <v>555</v>
      </c>
      <c r="J127" s="23"/>
      <c r="K127" s="13" t="s">
        <v>52</v>
      </c>
      <c r="L127" s="24" t="s">
        <v>53</v>
      </c>
      <c r="M127" s="23"/>
      <c r="N127" s="23"/>
      <c r="O127" s="25">
        <v>3889578</v>
      </c>
      <c r="P127" s="26">
        <v>0</v>
      </c>
      <c r="Q127" s="13" t="s">
        <v>54</v>
      </c>
      <c r="R127" s="13" t="s">
        <v>55</v>
      </c>
      <c r="S127" s="114" t="s">
        <v>1394</v>
      </c>
      <c r="T127" s="26"/>
      <c r="U127" s="26">
        <v>1005089297</v>
      </c>
      <c r="V127" s="13" t="s">
        <v>27</v>
      </c>
      <c r="W127" s="13">
        <v>120</v>
      </c>
      <c r="X127" s="14">
        <v>44994</v>
      </c>
      <c r="Y127" s="14">
        <v>45115</v>
      </c>
      <c r="Z127" s="14"/>
      <c r="AA127" s="15" t="s">
        <v>56</v>
      </c>
      <c r="AB127" s="27" t="s">
        <v>556</v>
      </c>
      <c r="AC127" s="8">
        <v>2023</v>
      </c>
      <c r="AD127" s="8" t="s">
        <v>58</v>
      </c>
    </row>
    <row r="128" spans="1:30" x14ac:dyDescent="0.25">
      <c r="A128" s="9" t="s">
        <v>557</v>
      </c>
      <c r="B128" s="8" t="s">
        <v>23</v>
      </c>
      <c r="C128" s="13" t="s">
        <v>49</v>
      </c>
      <c r="D128" s="13" t="s">
        <v>558</v>
      </c>
      <c r="E128" s="13">
        <f t="shared" si="2"/>
        <v>2</v>
      </c>
      <c r="F128" s="13" t="e">
        <f>VLOOKUP(D128,'[1]GESTIÓN CONTRAC FONAM NACION'!$AC:$AE,2,FALSE)</f>
        <v>#REF!</v>
      </c>
      <c r="G128" s="13" t="e">
        <f t="shared" si="3"/>
        <v>#REF!</v>
      </c>
      <c r="H128" s="21">
        <v>44994</v>
      </c>
      <c r="I128" s="56" t="s">
        <v>559</v>
      </c>
      <c r="J128" s="23"/>
      <c r="K128" s="13" t="s">
        <v>52</v>
      </c>
      <c r="L128" s="24" t="s">
        <v>53</v>
      </c>
      <c r="M128" s="23"/>
      <c r="N128" s="23"/>
      <c r="O128" s="25">
        <v>5271477</v>
      </c>
      <c r="P128" s="26">
        <v>0</v>
      </c>
      <c r="Q128" s="13" t="s">
        <v>54</v>
      </c>
      <c r="R128" s="13" t="s">
        <v>55</v>
      </c>
      <c r="S128" s="114" t="s">
        <v>1395</v>
      </c>
      <c r="T128" s="26"/>
      <c r="U128" s="26">
        <v>98463150</v>
      </c>
      <c r="V128" s="13" t="s">
        <v>27</v>
      </c>
      <c r="W128" s="13">
        <v>120</v>
      </c>
      <c r="X128" s="14">
        <v>44994</v>
      </c>
      <c r="Y128" s="14">
        <v>45115</v>
      </c>
      <c r="Z128" s="14"/>
      <c r="AA128" s="15" t="s">
        <v>56</v>
      </c>
      <c r="AB128" s="27" t="s">
        <v>560</v>
      </c>
      <c r="AC128" s="8">
        <v>2023</v>
      </c>
      <c r="AD128" s="8" t="s">
        <v>58</v>
      </c>
    </row>
    <row r="129" spans="1:30" x14ac:dyDescent="0.25">
      <c r="A129" s="9" t="s">
        <v>561</v>
      </c>
      <c r="B129" s="8" t="s">
        <v>23</v>
      </c>
      <c r="C129" s="13" t="s">
        <v>49</v>
      </c>
      <c r="D129" s="13" t="s">
        <v>562</v>
      </c>
      <c r="E129" s="13">
        <f t="shared" si="2"/>
        <v>1</v>
      </c>
      <c r="F129" s="13" t="e">
        <f>VLOOKUP(D129,'[1]GESTIÓN CONTRAC FONAM NACION'!$AC:$AE,2,FALSE)</f>
        <v>#REF!</v>
      </c>
      <c r="G129" s="13" t="e">
        <f t="shared" si="3"/>
        <v>#REF!</v>
      </c>
      <c r="H129" s="21">
        <v>44994</v>
      </c>
      <c r="I129" s="56" t="s">
        <v>149</v>
      </c>
      <c r="J129" s="23"/>
      <c r="K129" s="13" t="s">
        <v>52</v>
      </c>
      <c r="L129" s="24" t="s">
        <v>53</v>
      </c>
      <c r="M129" s="23"/>
      <c r="N129" s="23"/>
      <c r="O129" s="25">
        <v>1700219</v>
      </c>
      <c r="P129" s="26" t="e">
        <v>#VALUE!</v>
      </c>
      <c r="Q129" s="13" t="s">
        <v>54</v>
      </c>
      <c r="R129" s="13" t="s">
        <v>55</v>
      </c>
      <c r="S129" s="114" t="s">
        <v>1396</v>
      </c>
      <c r="T129" s="26"/>
      <c r="U129" s="26">
        <v>87490574</v>
      </c>
      <c r="V129" s="13" t="s">
        <v>129</v>
      </c>
      <c r="W129" s="13">
        <v>297</v>
      </c>
      <c r="X129" s="14">
        <v>44994</v>
      </c>
      <c r="Y129" s="14">
        <v>45290</v>
      </c>
      <c r="Z129" s="14"/>
      <c r="AA129" s="15" t="s">
        <v>28</v>
      </c>
      <c r="AB129" s="27" t="s">
        <v>563</v>
      </c>
      <c r="AC129" s="8">
        <v>2023</v>
      </c>
      <c r="AD129" s="8" t="s">
        <v>58</v>
      </c>
    </row>
    <row r="130" spans="1:30" x14ac:dyDescent="0.25">
      <c r="A130" s="9" t="s">
        <v>564</v>
      </c>
      <c r="B130" s="8" t="s">
        <v>23</v>
      </c>
      <c r="C130" s="13" t="s">
        <v>49</v>
      </c>
      <c r="D130" s="8" t="s">
        <v>565</v>
      </c>
      <c r="E130" s="13">
        <f t="shared" si="2"/>
        <v>2</v>
      </c>
      <c r="F130" s="13" t="e">
        <f>VLOOKUP(D130,'[1]GESTIÓN CONTRAC FONAM NACION'!$AC:$AE,2,FALSE)</f>
        <v>#REF!</v>
      </c>
      <c r="G130" s="13" t="e">
        <f t="shared" si="3"/>
        <v>#REF!</v>
      </c>
      <c r="H130" s="21">
        <v>44995</v>
      </c>
      <c r="I130" s="56" t="s">
        <v>566</v>
      </c>
      <c r="J130" s="23"/>
      <c r="K130" s="13" t="s">
        <v>52</v>
      </c>
      <c r="L130" s="24" t="s">
        <v>53</v>
      </c>
      <c r="M130" s="23"/>
      <c r="N130" s="23"/>
      <c r="O130" s="25">
        <v>4727782</v>
      </c>
      <c r="P130" s="26">
        <v>0</v>
      </c>
      <c r="Q130" s="13" t="s">
        <v>54</v>
      </c>
      <c r="R130" s="13" t="s">
        <v>55</v>
      </c>
      <c r="S130" s="114" t="s">
        <v>1397</v>
      </c>
      <c r="T130" s="26"/>
      <c r="U130" s="26">
        <v>1088973417</v>
      </c>
      <c r="V130" s="13" t="s">
        <v>184</v>
      </c>
      <c r="W130" s="13">
        <v>120</v>
      </c>
      <c r="X130" s="14">
        <v>44995</v>
      </c>
      <c r="Y130" s="14">
        <v>45116</v>
      </c>
      <c r="Z130" s="14"/>
      <c r="AA130" s="15" t="s">
        <v>28</v>
      </c>
      <c r="AB130" s="27" t="s">
        <v>567</v>
      </c>
      <c r="AC130" s="8">
        <v>2023</v>
      </c>
      <c r="AD130" s="8" t="s">
        <v>58</v>
      </c>
    </row>
    <row r="131" spans="1:30" x14ac:dyDescent="0.25">
      <c r="A131" s="9" t="s">
        <v>568</v>
      </c>
      <c r="B131" s="8" t="s">
        <v>23</v>
      </c>
      <c r="C131" s="13" t="s">
        <v>49</v>
      </c>
      <c r="D131" s="13" t="s">
        <v>569</v>
      </c>
      <c r="E131" s="13">
        <f t="shared" ref="E131:E194" si="4">COUNTIF(D:D,D131)</f>
        <v>2</v>
      </c>
      <c r="F131" s="13" t="e">
        <f>VLOOKUP(D131,'[1]GESTIÓN CONTRAC FONAM NACION'!$AC:$AE,2,FALSE)</f>
        <v>#REF!</v>
      </c>
      <c r="G131" s="13" t="e">
        <f t="shared" ref="G131:G194" si="5">IF(E131=F131,1,"")</f>
        <v>#REF!</v>
      </c>
      <c r="H131" s="21">
        <v>44995</v>
      </c>
      <c r="I131" s="56" t="s">
        <v>570</v>
      </c>
      <c r="J131" s="23"/>
      <c r="K131" s="13" t="s">
        <v>52</v>
      </c>
      <c r="L131" s="24" t="s">
        <v>53</v>
      </c>
      <c r="M131" s="23"/>
      <c r="N131" s="23"/>
      <c r="O131" s="25">
        <v>4278535</v>
      </c>
      <c r="P131" s="26">
        <v>0</v>
      </c>
      <c r="Q131" s="13" t="s">
        <v>54</v>
      </c>
      <c r="R131" s="13" t="s">
        <v>55</v>
      </c>
      <c r="S131" s="114" t="s">
        <v>1398</v>
      </c>
      <c r="T131" s="26"/>
      <c r="U131" s="26">
        <v>1144040222</v>
      </c>
      <c r="V131" s="13" t="s">
        <v>134</v>
      </c>
      <c r="W131" s="13">
        <v>120</v>
      </c>
      <c r="X131" s="14">
        <v>44995</v>
      </c>
      <c r="Y131" s="14">
        <v>45116</v>
      </c>
      <c r="Z131" s="14"/>
      <c r="AA131" s="15" t="s">
        <v>56</v>
      </c>
      <c r="AB131" s="27" t="s">
        <v>571</v>
      </c>
      <c r="AC131" s="8">
        <v>2023</v>
      </c>
      <c r="AD131" s="8" t="s">
        <v>58</v>
      </c>
    </row>
    <row r="132" spans="1:30" x14ac:dyDescent="0.25">
      <c r="A132" s="9" t="s">
        <v>572</v>
      </c>
      <c r="B132" s="8" t="s">
        <v>23</v>
      </c>
      <c r="C132" s="13" t="s">
        <v>49</v>
      </c>
      <c r="D132" s="8" t="s">
        <v>573</v>
      </c>
      <c r="E132" s="13">
        <f t="shared" si="4"/>
        <v>1</v>
      </c>
      <c r="F132" s="13" t="e">
        <f>VLOOKUP(D132,'[1]GESTIÓN CONTRAC FONAM NACION'!$AC:$AE,2,FALSE)</f>
        <v>#REF!</v>
      </c>
      <c r="G132" s="13" t="e">
        <f t="shared" si="5"/>
        <v>#REF!</v>
      </c>
      <c r="H132" s="21">
        <v>44995</v>
      </c>
      <c r="I132" s="58" t="s">
        <v>574</v>
      </c>
      <c r="J132" s="23"/>
      <c r="K132" s="13" t="s">
        <v>52</v>
      </c>
      <c r="L132" s="24" t="s">
        <v>53</v>
      </c>
      <c r="M132" s="23"/>
      <c r="N132" s="23"/>
      <c r="O132" s="25">
        <v>2255973</v>
      </c>
      <c r="P132" s="26" t="e">
        <v>#VALUE!</v>
      </c>
      <c r="Q132" s="13" t="s">
        <v>54</v>
      </c>
      <c r="R132" s="13" t="s">
        <v>55</v>
      </c>
      <c r="S132" s="115" t="s">
        <v>1399</v>
      </c>
      <c r="T132" s="28"/>
      <c r="U132" s="28">
        <v>9957887</v>
      </c>
      <c r="V132" s="13" t="s">
        <v>134</v>
      </c>
      <c r="W132" s="13">
        <v>296</v>
      </c>
      <c r="X132" s="14">
        <v>44995</v>
      </c>
      <c r="Y132" s="14">
        <v>45290</v>
      </c>
      <c r="Z132" s="14"/>
      <c r="AA132" s="15" t="s">
        <v>28</v>
      </c>
      <c r="AB132" s="27" t="s">
        <v>575</v>
      </c>
      <c r="AC132" s="8">
        <v>2023</v>
      </c>
      <c r="AD132" s="8" t="s">
        <v>58</v>
      </c>
    </row>
    <row r="133" spans="1:30" x14ac:dyDescent="0.25">
      <c r="A133" s="9" t="s">
        <v>576</v>
      </c>
      <c r="B133" s="8" t="s">
        <v>23</v>
      </c>
      <c r="C133" s="13" t="s">
        <v>49</v>
      </c>
      <c r="D133" s="8" t="s">
        <v>577</v>
      </c>
      <c r="E133" s="13">
        <f t="shared" si="4"/>
        <v>1</v>
      </c>
      <c r="F133" s="13" t="e">
        <f>VLOOKUP(D133,'[1]GESTIÓN CONTRAC FONAM NACION'!$AC:$AE,2,FALSE)</f>
        <v>#REF!</v>
      </c>
      <c r="G133" s="13" t="e">
        <f t="shared" si="5"/>
        <v>#REF!</v>
      </c>
      <c r="H133" s="21">
        <v>44995</v>
      </c>
      <c r="I133" s="56" t="s">
        <v>578</v>
      </c>
      <c r="J133" s="23"/>
      <c r="K133" s="13" t="s">
        <v>52</v>
      </c>
      <c r="L133" s="24" t="s">
        <v>53</v>
      </c>
      <c r="M133" s="23"/>
      <c r="N133" s="23"/>
      <c r="O133" s="25">
        <v>1700220</v>
      </c>
      <c r="P133" s="26" t="e">
        <v>#VALUE!</v>
      </c>
      <c r="Q133" s="13" t="s">
        <v>54</v>
      </c>
      <c r="R133" s="13" t="s">
        <v>55</v>
      </c>
      <c r="S133" s="115" t="s">
        <v>1400</v>
      </c>
      <c r="T133" s="28"/>
      <c r="U133" s="28">
        <v>1104697308</v>
      </c>
      <c r="V133" s="13" t="s">
        <v>94</v>
      </c>
      <c r="W133" s="13">
        <v>296</v>
      </c>
      <c r="X133" s="14">
        <v>44995</v>
      </c>
      <c r="Y133" s="14">
        <v>45290</v>
      </c>
      <c r="Z133" s="14"/>
      <c r="AA133" s="15" t="s">
        <v>28</v>
      </c>
      <c r="AB133" s="27" t="s">
        <v>579</v>
      </c>
      <c r="AC133" s="8">
        <v>2023</v>
      </c>
      <c r="AD133" s="8" t="s">
        <v>58</v>
      </c>
    </row>
    <row r="134" spans="1:30" x14ac:dyDescent="0.25">
      <c r="A134" s="9" t="s">
        <v>580</v>
      </c>
      <c r="B134" s="8" t="s">
        <v>23</v>
      </c>
      <c r="C134" s="13" t="s">
        <v>49</v>
      </c>
      <c r="D134" s="13" t="s">
        <v>581</v>
      </c>
      <c r="E134" s="13">
        <f t="shared" si="4"/>
        <v>1</v>
      </c>
      <c r="F134" s="13" t="e">
        <f>VLOOKUP(D134,'[1]GESTIÓN CONTRAC FONAM NACION'!$AC:$AE,2,FALSE)</f>
        <v>#REF!</v>
      </c>
      <c r="G134" s="13" t="e">
        <f t="shared" si="5"/>
        <v>#REF!</v>
      </c>
      <c r="H134" s="21">
        <v>44995</v>
      </c>
      <c r="I134" s="56" t="s">
        <v>582</v>
      </c>
      <c r="J134" s="23"/>
      <c r="K134" s="13" t="s">
        <v>52</v>
      </c>
      <c r="L134" s="24" t="s">
        <v>53</v>
      </c>
      <c r="M134" s="23"/>
      <c r="N134" s="23"/>
      <c r="O134" s="25">
        <v>1497991</v>
      </c>
      <c r="P134" s="26" t="e">
        <v>#VALUE!</v>
      </c>
      <c r="Q134" s="13" t="s">
        <v>54</v>
      </c>
      <c r="R134" s="13" t="s">
        <v>55</v>
      </c>
      <c r="S134" s="114" t="s">
        <v>1401</v>
      </c>
      <c r="T134" s="26"/>
      <c r="U134" s="26">
        <v>1061790752</v>
      </c>
      <c r="V134" s="13" t="s">
        <v>189</v>
      </c>
      <c r="W134" s="13">
        <v>296</v>
      </c>
      <c r="X134" s="14">
        <v>44995</v>
      </c>
      <c r="Y134" s="14">
        <v>45290</v>
      </c>
      <c r="Z134" s="14"/>
      <c r="AA134" s="15" t="s">
        <v>28</v>
      </c>
      <c r="AB134" s="27" t="s">
        <v>583</v>
      </c>
      <c r="AC134" s="8">
        <v>2023</v>
      </c>
      <c r="AD134" s="8" t="s">
        <v>58</v>
      </c>
    </row>
    <row r="135" spans="1:30" x14ac:dyDescent="0.25">
      <c r="A135" s="9" t="s">
        <v>584</v>
      </c>
      <c r="B135" s="8" t="s">
        <v>23</v>
      </c>
      <c r="C135" s="13" t="s">
        <v>49</v>
      </c>
      <c r="D135" s="8" t="s">
        <v>585</v>
      </c>
      <c r="E135" s="13">
        <f t="shared" si="4"/>
        <v>1</v>
      </c>
      <c r="F135" s="13" t="e">
        <f>VLOOKUP(D135,'[1]GESTIÓN CONTRAC FONAM NACION'!$AC:$AE,2,FALSE)</f>
        <v>#REF!</v>
      </c>
      <c r="G135" s="13" t="e">
        <f t="shared" si="5"/>
        <v>#REF!</v>
      </c>
      <c r="H135" s="21">
        <v>44995</v>
      </c>
      <c r="I135" s="56" t="s">
        <v>149</v>
      </c>
      <c r="J135" s="23"/>
      <c r="K135" s="13" t="s">
        <v>52</v>
      </c>
      <c r="L135" s="24" t="s">
        <v>53</v>
      </c>
      <c r="M135" s="23"/>
      <c r="N135" s="23"/>
      <c r="O135" s="25">
        <v>1700220</v>
      </c>
      <c r="P135" s="26" t="e">
        <v>#VALUE!</v>
      </c>
      <c r="Q135" s="13" t="s">
        <v>54</v>
      </c>
      <c r="R135" s="13" t="s">
        <v>55</v>
      </c>
      <c r="S135" s="115" t="s">
        <v>1402</v>
      </c>
      <c r="T135" s="28"/>
      <c r="U135" s="28">
        <v>66827658</v>
      </c>
      <c r="V135" s="13" t="s">
        <v>129</v>
      </c>
      <c r="W135" s="13">
        <v>296</v>
      </c>
      <c r="X135" s="14">
        <v>44995</v>
      </c>
      <c r="Y135" s="14">
        <v>45290</v>
      </c>
      <c r="Z135" s="14"/>
      <c r="AA135" s="15" t="s">
        <v>28</v>
      </c>
      <c r="AB135" s="27" t="s">
        <v>586</v>
      </c>
      <c r="AC135" s="8">
        <v>2023</v>
      </c>
      <c r="AD135" s="8" t="s">
        <v>58</v>
      </c>
    </row>
    <row r="136" spans="1:30" x14ac:dyDescent="0.25">
      <c r="A136" s="29" t="s">
        <v>587</v>
      </c>
      <c r="B136" s="8" t="s">
        <v>23</v>
      </c>
      <c r="C136" s="13" t="s">
        <v>49</v>
      </c>
      <c r="D136" s="13" t="s">
        <v>588</v>
      </c>
      <c r="E136" s="13">
        <f t="shared" si="4"/>
        <v>1</v>
      </c>
      <c r="F136" s="13" t="e">
        <f>VLOOKUP(D136,'[1]GESTIÓN CONTRAC FONAM NACION'!$AC:$AE,2,FALSE)</f>
        <v>#REF!</v>
      </c>
      <c r="G136" s="13" t="e">
        <f t="shared" si="5"/>
        <v>#REF!</v>
      </c>
      <c r="H136" s="21">
        <v>44998</v>
      </c>
      <c r="I136" s="8" t="s">
        <v>589</v>
      </c>
      <c r="J136" s="23"/>
      <c r="K136" s="13" t="s">
        <v>52</v>
      </c>
      <c r="L136" s="24" t="s">
        <v>53</v>
      </c>
      <c r="M136" s="23"/>
      <c r="N136" s="23"/>
      <c r="O136" s="25">
        <v>3889578</v>
      </c>
      <c r="P136" s="26">
        <v>0</v>
      </c>
      <c r="Q136" s="13" t="s">
        <v>54</v>
      </c>
      <c r="R136" s="13" t="s">
        <v>55</v>
      </c>
      <c r="S136" s="114" t="s">
        <v>1403</v>
      </c>
      <c r="T136" s="26"/>
      <c r="U136" s="26">
        <v>3377499</v>
      </c>
      <c r="V136" s="13" t="s">
        <v>134</v>
      </c>
      <c r="W136" s="13">
        <v>120</v>
      </c>
      <c r="X136" s="14">
        <v>44998</v>
      </c>
      <c r="Y136" s="14">
        <v>45119</v>
      </c>
      <c r="Z136" s="14">
        <v>45076</v>
      </c>
      <c r="AA136" s="15" t="s">
        <v>154</v>
      </c>
      <c r="AB136" s="27" t="s">
        <v>590</v>
      </c>
      <c r="AC136" s="8">
        <v>2023</v>
      </c>
      <c r="AD136" s="8" t="s">
        <v>58</v>
      </c>
    </row>
    <row r="137" spans="1:30" x14ac:dyDescent="0.25">
      <c r="A137" s="9" t="s">
        <v>591</v>
      </c>
      <c r="B137" s="8" t="s">
        <v>23</v>
      </c>
      <c r="C137" s="13" t="s">
        <v>49</v>
      </c>
      <c r="D137" s="8" t="s">
        <v>592</v>
      </c>
      <c r="E137" s="13">
        <f t="shared" si="4"/>
        <v>1</v>
      </c>
      <c r="F137" s="13" t="e">
        <f>VLOOKUP(D137,'[1]GESTIÓN CONTRAC FONAM NACION'!$AC:$AE,2,FALSE)</f>
        <v>#REF!</v>
      </c>
      <c r="G137" s="13" t="e">
        <f t="shared" si="5"/>
        <v>#REF!</v>
      </c>
      <c r="H137" s="21">
        <v>44998</v>
      </c>
      <c r="I137" s="8" t="s">
        <v>593</v>
      </c>
      <c r="J137" s="23"/>
      <c r="K137" s="13" t="s">
        <v>52</v>
      </c>
      <c r="L137" s="24" t="s">
        <v>53</v>
      </c>
      <c r="M137" s="23"/>
      <c r="N137" s="23"/>
      <c r="O137" s="25">
        <v>1700219</v>
      </c>
      <c r="P137" s="26" t="e">
        <v>#VALUE!</v>
      </c>
      <c r="Q137" s="13" t="s">
        <v>54</v>
      </c>
      <c r="R137" s="13" t="s">
        <v>55</v>
      </c>
      <c r="S137" s="115" t="s">
        <v>1404</v>
      </c>
      <c r="T137" s="28"/>
      <c r="U137" s="28">
        <v>1081702416</v>
      </c>
      <c r="V137" s="13" t="s">
        <v>106</v>
      </c>
      <c r="W137" s="13">
        <v>293</v>
      </c>
      <c r="X137" s="14">
        <v>44998</v>
      </c>
      <c r="Y137" s="14">
        <v>45290</v>
      </c>
      <c r="Z137" s="14"/>
      <c r="AA137" s="15" t="s">
        <v>28</v>
      </c>
      <c r="AB137" s="27" t="s">
        <v>594</v>
      </c>
      <c r="AC137" s="8">
        <v>2023</v>
      </c>
      <c r="AD137" s="8" t="s">
        <v>58</v>
      </c>
    </row>
    <row r="138" spans="1:30" x14ac:dyDescent="0.25">
      <c r="A138" s="9" t="s">
        <v>595</v>
      </c>
      <c r="B138" s="8" t="s">
        <v>23</v>
      </c>
      <c r="C138" s="13" t="s">
        <v>49</v>
      </c>
      <c r="D138" s="13" t="s">
        <v>596</v>
      </c>
      <c r="E138" s="13">
        <f t="shared" si="4"/>
        <v>1</v>
      </c>
      <c r="F138" s="13" t="e">
        <f>VLOOKUP(D138,'[1]GESTIÓN CONTRAC FONAM NACION'!$AC:$AE,2,FALSE)</f>
        <v>#REF!</v>
      </c>
      <c r="G138" s="13" t="e">
        <f t="shared" si="5"/>
        <v>#REF!</v>
      </c>
      <c r="H138" s="21">
        <v>44998</v>
      </c>
      <c r="I138" s="8" t="s">
        <v>429</v>
      </c>
      <c r="J138" s="23"/>
      <c r="K138" s="13" t="s">
        <v>52</v>
      </c>
      <c r="L138" s="24" t="s">
        <v>53</v>
      </c>
      <c r="M138" s="23"/>
      <c r="N138" s="23"/>
      <c r="O138" s="25">
        <v>1497991</v>
      </c>
      <c r="P138" s="26" t="e">
        <v>#VALUE!</v>
      </c>
      <c r="Q138" s="13" t="s">
        <v>54</v>
      </c>
      <c r="R138" s="13" t="s">
        <v>55</v>
      </c>
      <c r="S138" s="114" t="s">
        <v>1405</v>
      </c>
      <c r="T138" s="26"/>
      <c r="U138" s="26">
        <v>1003194499</v>
      </c>
      <c r="V138" s="13" t="s">
        <v>189</v>
      </c>
      <c r="W138" s="13">
        <v>293</v>
      </c>
      <c r="X138" s="14">
        <v>44998</v>
      </c>
      <c r="Y138" s="14">
        <v>45290</v>
      </c>
      <c r="Z138" s="14"/>
      <c r="AA138" s="15" t="s">
        <v>28</v>
      </c>
      <c r="AB138" s="27" t="s">
        <v>597</v>
      </c>
      <c r="AC138" s="8">
        <v>2023</v>
      </c>
      <c r="AD138" s="8" t="s">
        <v>58</v>
      </c>
    </row>
    <row r="139" spans="1:30" x14ac:dyDescent="0.25">
      <c r="A139" s="9" t="s">
        <v>598</v>
      </c>
      <c r="B139" s="8" t="s">
        <v>23</v>
      </c>
      <c r="C139" s="13" t="s">
        <v>49</v>
      </c>
      <c r="D139" s="13" t="s">
        <v>599</v>
      </c>
      <c r="E139" s="13">
        <f t="shared" si="4"/>
        <v>2</v>
      </c>
      <c r="F139" s="13" t="e">
        <f>VLOOKUP(D139,'[1]GESTIÓN CONTRAC FONAM NACION'!$AC:$AE,2,FALSE)</f>
        <v>#REF!</v>
      </c>
      <c r="G139" s="13" t="e">
        <f t="shared" si="5"/>
        <v>#REF!</v>
      </c>
      <c r="H139" s="21">
        <v>44998</v>
      </c>
      <c r="I139" s="8" t="s">
        <v>600</v>
      </c>
      <c r="J139" s="23"/>
      <c r="K139" s="13" t="s">
        <v>52</v>
      </c>
      <c r="L139" s="24" t="s">
        <v>53</v>
      </c>
      <c r="M139" s="23"/>
      <c r="N139" s="23"/>
      <c r="O139" s="25">
        <v>3889578</v>
      </c>
      <c r="P139" s="26">
        <v>0</v>
      </c>
      <c r="Q139" s="13" t="s">
        <v>54</v>
      </c>
      <c r="R139" s="13" t="s">
        <v>55</v>
      </c>
      <c r="S139" s="114" t="s">
        <v>1406</v>
      </c>
      <c r="T139" s="26"/>
      <c r="U139" s="26">
        <v>1061724033</v>
      </c>
      <c r="V139" s="13" t="s">
        <v>111</v>
      </c>
      <c r="W139" s="13">
        <v>120</v>
      </c>
      <c r="X139" s="14">
        <v>44998</v>
      </c>
      <c r="Y139" s="14">
        <v>45119</v>
      </c>
      <c r="Z139" s="14"/>
      <c r="AA139" s="15" t="s">
        <v>56</v>
      </c>
      <c r="AB139" s="27" t="s">
        <v>601</v>
      </c>
      <c r="AC139" s="8">
        <v>2023</v>
      </c>
      <c r="AD139" s="8" t="s">
        <v>58</v>
      </c>
    </row>
    <row r="140" spans="1:30" x14ac:dyDescent="0.25">
      <c r="A140" s="9" t="s">
        <v>602</v>
      </c>
      <c r="B140" s="8" t="s">
        <v>23</v>
      </c>
      <c r="C140" s="13" t="s">
        <v>49</v>
      </c>
      <c r="D140" s="13" t="s">
        <v>603</v>
      </c>
      <c r="E140" s="13">
        <f t="shared" si="4"/>
        <v>1</v>
      </c>
      <c r="F140" s="13" t="e">
        <f>VLOOKUP(D140,'[1]GESTIÓN CONTRAC FONAM NACION'!$AC:$AE,2,FALSE)</f>
        <v>#REF!</v>
      </c>
      <c r="G140" s="13" t="e">
        <f t="shared" si="5"/>
        <v>#REF!</v>
      </c>
      <c r="H140" s="21">
        <v>44999</v>
      </c>
      <c r="I140" s="8" t="s">
        <v>604</v>
      </c>
      <c r="J140" s="23"/>
      <c r="K140" s="13" t="s">
        <v>52</v>
      </c>
      <c r="L140" s="24" t="s">
        <v>53</v>
      </c>
      <c r="M140" s="23"/>
      <c r="N140" s="23"/>
      <c r="O140" s="25">
        <v>3889578</v>
      </c>
      <c r="P140" s="26">
        <v>0</v>
      </c>
      <c r="Q140" s="13" t="s">
        <v>54</v>
      </c>
      <c r="R140" s="13" t="s">
        <v>55</v>
      </c>
      <c r="S140" s="114" t="s">
        <v>1407</v>
      </c>
      <c r="T140" s="26"/>
      <c r="U140" s="26">
        <v>27225016</v>
      </c>
      <c r="V140" s="13" t="s">
        <v>134</v>
      </c>
      <c r="W140" s="13">
        <v>120</v>
      </c>
      <c r="X140" s="14">
        <v>44999</v>
      </c>
      <c r="Y140" s="14">
        <v>45120</v>
      </c>
      <c r="Z140" s="14"/>
      <c r="AA140" s="15" t="s">
        <v>28</v>
      </c>
      <c r="AB140" s="27" t="s">
        <v>601</v>
      </c>
      <c r="AC140" s="8">
        <v>2023</v>
      </c>
      <c r="AD140" s="8" t="s">
        <v>58</v>
      </c>
    </row>
    <row r="141" spans="1:30" x14ac:dyDescent="0.25">
      <c r="A141" s="9" t="s">
        <v>605</v>
      </c>
      <c r="B141" s="8" t="s">
        <v>23</v>
      </c>
      <c r="C141" s="13" t="s">
        <v>49</v>
      </c>
      <c r="D141" s="8" t="s">
        <v>606</v>
      </c>
      <c r="E141" s="13">
        <f t="shared" si="4"/>
        <v>1</v>
      </c>
      <c r="F141" s="13" t="e">
        <f>VLOOKUP(D141,'[1]GESTIÓN CONTRAC FONAM NACION'!$AC:$AE,2,FALSE)</f>
        <v>#REF!</v>
      </c>
      <c r="G141" s="13" t="e">
        <f t="shared" si="5"/>
        <v>#REF!</v>
      </c>
      <c r="H141" s="21">
        <v>44998</v>
      </c>
      <c r="I141" s="8" t="s">
        <v>607</v>
      </c>
      <c r="J141" s="23"/>
      <c r="K141" s="13" t="s">
        <v>52</v>
      </c>
      <c r="L141" s="24" t="s">
        <v>53</v>
      </c>
      <c r="M141" s="23"/>
      <c r="N141" s="23"/>
      <c r="O141" s="25">
        <v>3889578</v>
      </c>
      <c r="P141" s="26">
        <v>0</v>
      </c>
      <c r="Q141" s="13" t="s">
        <v>54</v>
      </c>
      <c r="R141" s="13" t="s">
        <v>55</v>
      </c>
      <c r="S141" s="115" t="s">
        <v>1408</v>
      </c>
      <c r="T141" s="28"/>
      <c r="U141" s="28">
        <v>1007547928</v>
      </c>
      <c r="V141" s="13" t="s">
        <v>111</v>
      </c>
      <c r="W141" s="13">
        <v>120</v>
      </c>
      <c r="X141" s="14">
        <v>44998</v>
      </c>
      <c r="Y141" s="14">
        <v>45119</v>
      </c>
      <c r="Z141" s="14"/>
      <c r="AA141" s="15" t="s">
        <v>28</v>
      </c>
      <c r="AB141" s="27" t="s">
        <v>608</v>
      </c>
      <c r="AC141" s="8">
        <v>2023</v>
      </c>
      <c r="AD141" s="8" t="s">
        <v>58</v>
      </c>
    </row>
    <row r="142" spans="1:30" x14ac:dyDescent="0.25">
      <c r="A142" s="29" t="s">
        <v>609</v>
      </c>
      <c r="B142" s="8" t="s">
        <v>23</v>
      </c>
      <c r="C142" s="13" t="s">
        <v>49</v>
      </c>
      <c r="D142" s="13" t="s">
        <v>610</v>
      </c>
      <c r="E142" s="13">
        <f t="shared" si="4"/>
        <v>1</v>
      </c>
      <c r="F142" s="13" t="e">
        <f>VLOOKUP(D142,'[1]GESTIÓN CONTRAC FONAM NACION'!$AC:$AE,2,FALSE)</f>
        <v>#REF!</v>
      </c>
      <c r="G142" s="13" t="e">
        <f t="shared" si="5"/>
        <v>#REF!</v>
      </c>
      <c r="H142" s="21">
        <v>45006</v>
      </c>
      <c r="I142" s="13" t="s">
        <v>611</v>
      </c>
      <c r="J142" s="23"/>
      <c r="K142" s="13" t="s">
        <v>52</v>
      </c>
      <c r="L142" s="24" t="s">
        <v>53</v>
      </c>
      <c r="M142" s="23"/>
      <c r="N142" s="23"/>
      <c r="O142" s="25">
        <v>2255973</v>
      </c>
      <c r="P142" s="26">
        <v>0</v>
      </c>
      <c r="Q142" s="13" t="s">
        <v>54</v>
      </c>
      <c r="R142" s="13" t="s">
        <v>55</v>
      </c>
      <c r="S142" s="114" t="s">
        <v>1409</v>
      </c>
      <c r="T142" s="26"/>
      <c r="U142" s="26">
        <v>4565078</v>
      </c>
      <c r="V142" s="13" t="s">
        <v>94</v>
      </c>
      <c r="W142" s="13">
        <v>285</v>
      </c>
      <c r="X142" s="14">
        <v>45006</v>
      </c>
      <c r="Y142" s="14">
        <v>45290</v>
      </c>
      <c r="Z142" s="14"/>
      <c r="AA142" s="15" t="s">
        <v>28</v>
      </c>
      <c r="AB142" s="27" t="s">
        <v>612</v>
      </c>
      <c r="AC142" s="8">
        <v>2023</v>
      </c>
      <c r="AD142" s="8" t="s">
        <v>58</v>
      </c>
    </row>
    <row r="143" spans="1:30" x14ac:dyDescent="0.25">
      <c r="A143" s="9" t="s">
        <v>613</v>
      </c>
      <c r="B143" s="8" t="s">
        <v>23</v>
      </c>
      <c r="C143" s="13" t="s">
        <v>49</v>
      </c>
      <c r="D143" s="13" t="s">
        <v>614</v>
      </c>
      <c r="E143" s="13">
        <f t="shared" si="4"/>
        <v>1</v>
      </c>
      <c r="F143" s="13" t="e">
        <f>VLOOKUP(D143,'[1]GESTIÓN CONTRAC FONAM NACION'!$AC:$AE,2,FALSE)</f>
        <v>#REF!</v>
      </c>
      <c r="G143" s="13" t="e">
        <f t="shared" si="5"/>
        <v>#REF!</v>
      </c>
      <c r="H143" s="21">
        <v>44998</v>
      </c>
      <c r="I143" s="8" t="s">
        <v>615</v>
      </c>
      <c r="J143" s="23"/>
      <c r="K143" s="13" t="s">
        <v>52</v>
      </c>
      <c r="L143" s="24" t="s">
        <v>53</v>
      </c>
      <c r="M143" s="23"/>
      <c r="N143" s="23"/>
      <c r="O143" s="25">
        <v>1700220</v>
      </c>
      <c r="P143" s="26">
        <v>0</v>
      </c>
      <c r="Q143" s="13" t="s">
        <v>54</v>
      </c>
      <c r="R143" s="13" t="s">
        <v>55</v>
      </c>
      <c r="S143" s="114" t="s">
        <v>616</v>
      </c>
      <c r="T143" s="26"/>
      <c r="U143" s="26" t="s">
        <v>616</v>
      </c>
      <c r="V143" s="13" t="s">
        <v>94</v>
      </c>
      <c r="W143" s="13">
        <v>293</v>
      </c>
      <c r="X143" s="14">
        <v>44998</v>
      </c>
      <c r="Y143" s="14">
        <v>45290</v>
      </c>
      <c r="Z143" s="14"/>
      <c r="AA143" s="15" t="s">
        <v>28</v>
      </c>
      <c r="AB143" s="27" t="s">
        <v>617</v>
      </c>
      <c r="AC143" s="8">
        <v>2023</v>
      </c>
      <c r="AD143" s="8" t="s">
        <v>58</v>
      </c>
    </row>
    <row r="144" spans="1:30" x14ac:dyDescent="0.25">
      <c r="A144" s="9" t="s">
        <v>618</v>
      </c>
      <c r="B144" s="8" t="s">
        <v>23</v>
      </c>
      <c r="C144" s="13" t="s">
        <v>49</v>
      </c>
      <c r="D144" s="8" t="s">
        <v>619</v>
      </c>
      <c r="E144" s="13">
        <f t="shared" si="4"/>
        <v>2</v>
      </c>
      <c r="F144" s="13" t="e">
        <f>VLOOKUP(D144,'[1]GESTIÓN CONTRAC FONAM NACION'!$AC:$AE,2,FALSE)</f>
        <v>#REF!</v>
      </c>
      <c r="G144" s="13" t="e">
        <f t="shared" si="5"/>
        <v>#REF!</v>
      </c>
      <c r="H144" s="21">
        <v>45000</v>
      </c>
      <c r="I144" s="8" t="s">
        <v>620</v>
      </c>
      <c r="J144" s="23"/>
      <c r="K144" s="13" t="s">
        <v>52</v>
      </c>
      <c r="L144" s="24" t="s">
        <v>53</v>
      </c>
      <c r="M144" s="23"/>
      <c r="N144" s="23"/>
      <c r="O144" s="25">
        <v>3889578</v>
      </c>
      <c r="P144" s="26">
        <v>0</v>
      </c>
      <c r="Q144" s="13" t="s">
        <v>54</v>
      </c>
      <c r="R144" s="13" t="s">
        <v>55</v>
      </c>
      <c r="S144" s="115" t="s">
        <v>1410</v>
      </c>
      <c r="T144" s="28"/>
      <c r="U144" s="28">
        <v>94494114</v>
      </c>
      <c r="V144" s="13" t="s">
        <v>279</v>
      </c>
      <c r="W144" s="13">
        <v>120</v>
      </c>
      <c r="X144" s="14">
        <v>45000</v>
      </c>
      <c r="Y144" s="14">
        <v>45121</v>
      </c>
      <c r="Z144" s="14"/>
      <c r="AA144" s="15" t="s">
        <v>56</v>
      </c>
      <c r="AB144" s="27" t="s">
        <v>621</v>
      </c>
      <c r="AC144" s="8">
        <v>2023</v>
      </c>
      <c r="AD144" s="8" t="s">
        <v>58</v>
      </c>
    </row>
    <row r="145" spans="1:30" x14ac:dyDescent="0.25">
      <c r="A145" s="9" t="s">
        <v>622</v>
      </c>
      <c r="B145" s="8" t="s">
        <v>23</v>
      </c>
      <c r="C145" s="13" t="s">
        <v>49</v>
      </c>
      <c r="D145" s="13" t="s">
        <v>623</v>
      </c>
      <c r="E145" s="13">
        <f t="shared" si="4"/>
        <v>1</v>
      </c>
      <c r="F145" s="13" t="e">
        <f>VLOOKUP(D145,'[1]GESTIÓN CONTRAC FONAM NACION'!$AC:$AE,2,FALSE)</f>
        <v>#REF!</v>
      </c>
      <c r="G145" s="13" t="e">
        <f t="shared" si="5"/>
        <v>#REF!</v>
      </c>
      <c r="H145" s="21">
        <v>45001</v>
      </c>
      <c r="I145" s="56" t="s">
        <v>624</v>
      </c>
      <c r="J145" s="23"/>
      <c r="K145" s="13" t="s">
        <v>52</v>
      </c>
      <c r="L145" s="24" t="s">
        <v>53</v>
      </c>
      <c r="M145" s="23"/>
      <c r="N145" s="23"/>
      <c r="O145" s="25">
        <v>2481571</v>
      </c>
      <c r="P145" s="26">
        <v>0</v>
      </c>
      <c r="Q145" s="13" t="s">
        <v>54</v>
      </c>
      <c r="R145" s="13" t="s">
        <v>55</v>
      </c>
      <c r="S145" s="114" t="s">
        <v>1411</v>
      </c>
      <c r="T145" s="26"/>
      <c r="U145" s="26">
        <v>1013692286</v>
      </c>
      <c r="V145" s="13" t="s">
        <v>94</v>
      </c>
      <c r="W145" s="13">
        <v>290</v>
      </c>
      <c r="X145" s="14">
        <v>45001</v>
      </c>
      <c r="Y145" s="14">
        <v>45290</v>
      </c>
      <c r="Z145" s="14"/>
      <c r="AA145" s="15" t="s">
        <v>28</v>
      </c>
      <c r="AB145" s="27" t="s">
        <v>621</v>
      </c>
      <c r="AC145" s="8">
        <v>2023</v>
      </c>
      <c r="AD145" s="8" t="s">
        <v>58</v>
      </c>
    </row>
    <row r="146" spans="1:30" x14ac:dyDescent="0.25">
      <c r="A146" s="9" t="s">
        <v>625</v>
      </c>
      <c r="B146" s="8" t="s">
        <v>23</v>
      </c>
      <c r="C146" s="13" t="s">
        <v>49</v>
      </c>
      <c r="D146" s="13" t="s">
        <v>626</v>
      </c>
      <c r="E146" s="13">
        <f t="shared" si="4"/>
        <v>1</v>
      </c>
      <c r="F146" s="13" t="e">
        <f>VLOOKUP(D146,'[1]GESTIÓN CONTRAC FONAM NACION'!$AC:$AE,2,FALSE)</f>
        <v>#REF!</v>
      </c>
      <c r="G146" s="13" t="e">
        <f t="shared" si="5"/>
        <v>#REF!</v>
      </c>
      <c r="H146" s="21">
        <v>45007</v>
      </c>
      <c r="I146" s="8" t="s">
        <v>627</v>
      </c>
      <c r="J146" s="23"/>
      <c r="K146" s="13" t="s">
        <v>52</v>
      </c>
      <c r="L146" s="24" t="s">
        <v>53</v>
      </c>
      <c r="M146" s="23"/>
      <c r="N146" s="23"/>
      <c r="O146" s="25">
        <v>2896360</v>
      </c>
      <c r="P146" s="26">
        <v>0</v>
      </c>
      <c r="Q146" s="13" t="s">
        <v>54</v>
      </c>
      <c r="R146" s="13" t="s">
        <v>55</v>
      </c>
      <c r="S146" s="114" t="s">
        <v>1412</v>
      </c>
      <c r="T146" s="26"/>
      <c r="U146" s="26">
        <v>25120866</v>
      </c>
      <c r="V146" s="13" t="s">
        <v>94</v>
      </c>
      <c r="W146" s="13">
        <v>285</v>
      </c>
      <c r="X146" s="14">
        <v>45007</v>
      </c>
      <c r="Y146" s="14">
        <v>45290</v>
      </c>
      <c r="Z146" s="14"/>
      <c r="AA146" s="15" t="s">
        <v>28</v>
      </c>
      <c r="AB146" s="27" t="s">
        <v>628</v>
      </c>
      <c r="AC146" s="8">
        <v>2023</v>
      </c>
      <c r="AD146" s="8" t="s">
        <v>58</v>
      </c>
    </row>
    <row r="147" spans="1:30" x14ac:dyDescent="0.25">
      <c r="A147" s="9" t="s">
        <v>629</v>
      </c>
      <c r="B147" s="8" t="s">
        <v>23</v>
      </c>
      <c r="C147" s="13" t="s">
        <v>49</v>
      </c>
      <c r="D147" s="15" t="s">
        <v>630</v>
      </c>
      <c r="E147" s="13">
        <f t="shared" si="4"/>
        <v>1</v>
      </c>
      <c r="F147" s="13" t="e">
        <f>VLOOKUP(D147,'[1]GESTIÓN CONTRAC FONAM NACION'!$AC:$AE,2,FALSE)</f>
        <v>#REF!</v>
      </c>
      <c r="G147" s="13" t="e">
        <f t="shared" si="5"/>
        <v>#REF!</v>
      </c>
      <c r="H147" s="21">
        <v>45033</v>
      </c>
      <c r="I147" s="8" t="s">
        <v>631</v>
      </c>
      <c r="J147" s="23"/>
      <c r="K147" s="13" t="s">
        <v>52</v>
      </c>
      <c r="L147" s="24" t="s">
        <v>53</v>
      </c>
      <c r="M147" s="23"/>
      <c r="N147" s="23"/>
      <c r="O147" s="59">
        <v>4278535</v>
      </c>
      <c r="P147" s="26">
        <v>0</v>
      </c>
      <c r="Q147" s="13" t="s">
        <v>54</v>
      </c>
      <c r="R147" s="13" t="s">
        <v>55</v>
      </c>
      <c r="S147" s="114" t="s">
        <v>1413</v>
      </c>
      <c r="T147" s="26"/>
      <c r="U147" s="26">
        <v>10304405</v>
      </c>
      <c r="V147" s="15" t="s">
        <v>632</v>
      </c>
      <c r="W147" s="15">
        <v>120</v>
      </c>
      <c r="X147" s="14">
        <v>45033</v>
      </c>
      <c r="Y147" s="14">
        <v>45154</v>
      </c>
      <c r="Z147" s="15"/>
      <c r="AA147" s="15" t="s">
        <v>56</v>
      </c>
      <c r="AB147" s="27" t="s">
        <v>633</v>
      </c>
      <c r="AC147" s="8">
        <v>2023</v>
      </c>
      <c r="AD147" s="8" t="s">
        <v>58</v>
      </c>
    </row>
    <row r="148" spans="1:30" x14ac:dyDescent="0.25">
      <c r="A148" s="29" t="s">
        <v>634</v>
      </c>
      <c r="B148" s="8" t="s">
        <v>23</v>
      </c>
      <c r="C148" s="13" t="s">
        <v>49</v>
      </c>
      <c r="D148" s="8" t="s">
        <v>635</v>
      </c>
      <c r="E148" s="13">
        <f t="shared" si="4"/>
        <v>2</v>
      </c>
      <c r="F148" s="13" t="e">
        <f>VLOOKUP(D148,'[1]GESTIÓN CONTRAC FONAM NACION'!$AC:$AE,2,FALSE)</f>
        <v>#REF!</v>
      </c>
      <c r="G148" s="13" t="e">
        <f t="shared" si="5"/>
        <v>#REF!</v>
      </c>
      <c r="H148" s="21">
        <v>45013</v>
      </c>
      <c r="I148" s="8" t="s">
        <v>636</v>
      </c>
      <c r="J148" s="23"/>
      <c r="K148" s="13" t="s">
        <v>52</v>
      </c>
      <c r="L148" s="24" t="s">
        <v>53</v>
      </c>
      <c r="M148" s="23"/>
      <c r="N148" s="23"/>
      <c r="O148" s="25">
        <v>4278535</v>
      </c>
      <c r="P148" s="26">
        <v>0</v>
      </c>
      <c r="Q148" s="13" t="s">
        <v>54</v>
      </c>
      <c r="R148" s="13" t="s">
        <v>55</v>
      </c>
      <c r="S148" s="115" t="s">
        <v>1414</v>
      </c>
      <c r="T148" s="28"/>
      <c r="U148" s="28">
        <v>1130606323</v>
      </c>
      <c r="V148" s="13" t="s">
        <v>27</v>
      </c>
      <c r="W148" s="13">
        <v>120</v>
      </c>
      <c r="X148" s="14">
        <v>45013</v>
      </c>
      <c r="Y148" s="14">
        <v>45134</v>
      </c>
      <c r="Z148" s="14"/>
      <c r="AA148" s="15" t="s">
        <v>56</v>
      </c>
      <c r="AB148" s="27" t="s">
        <v>637</v>
      </c>
      <c r="AC148" s="8">
        <v>2023</v>
      </c>
      <c r="AD148" s="8" t="s">
        <v>58</v>
      </c>
    </row>
    <row r="149" spans="1:30" x14ac:dyDescent="0.25">
      <c r="A149" s="29" t="s">
        <v>638</v>
      </c>
      <c r="B149" s="8" t="s">
        <v>23</v>
      </c>
      <c r="C149" s="13" t="s">
        <v>49</v>
      </c>
      <c r="D149" s="15" t="s">
        <v>639</v>
      </c>
      <c r="E149" s="13">
        <f t="shared" si="4"/>
        <v>1</v>
      </c>
      <c r="F149" s="13" t="e">
        <f>VLOOKUP(D149,'[1]GESTIÓN CONTRAC FONAM NACION'!$AC:$AE,2,FALSE)</f>
        <v>#REF!</v>
      </c>
      <c r="G149" s="13" t="e">
        <f t="shared" si="5"/>
        <v>#REF!</v>
      </c>
      <c r="H149" s="21">
        <v>45016</v>
      </c>
      <c r="I149" s="8" t="s">
        <v>640</v>
      </c>
      <c r="J149" s="23"/>
      <c r="K149" s="13" t="s">
        <v>52</v>
      </c>
      <c r="L149" s="24" t="s">
        <v>53</v>
      </c>
      <c r="M149" s="23"/>
      <c r="N149" s="23"/>
      <c r="O149" s="25">
        <v>5271477</v>
      </c>
      <c r="P149" s="26">
        <v>0</v>
      </c>
      <c r="Q149" s="13" t="s">
        <v>54</v>
      </c>
      <c r="R149" s="13" t="s">
        <v>55</v>
      </c>
      <c r="S149" s="114" t="s">
        <v>1415</v>
      </c>
      <c r="T149" s="26"/>
      <c r="U149" s="26">
        <v>10281040</v>
      </c>
      <c r="V149" s="13" t="s">
        <v>27</v>
      </c>
      <c r="W149" s="13">
        <v>120</v>
      </c>
      <c r="X149" s="14">
        <v>45016</v>
      </c>
      <c r="Y149" s="14">
        <v>45137</v>
      </c>
      <c r="Z149" s="14"/>
      <c r="AA149" s="15" t="s">
        <v>28</v>
      </c>
      <c r="AB149" s="27" t="s">
        <v>641</v>
      </c>
      <c r="AC149" s="8">
        <v>2023</v>
      </c>
      <c r="AD149" s="8" t="s">
        <v>58</v>
      </c>
    </row>
    <row r="150" spans="1:30" x14ac:dyDescent="0.25">
      <c r="A150" s="29" t="s">
        <v>642</v>
      </c>
      <c r="B150" s="8" t="s">
        <v>23</v>
      </c>
      <c r="C150" s="13" t="s">
        <v>49</v>
      </c>
      <c r="D150" s="8" t="s">
        <v>643</v>
      </c>
      <c r="E150" s="13">
        <f t="shared" si="4"/>
        <v>1</v>
      </c>
      <c r="F150" s="13" t="e">
        <f>VLOOKUP(D150,'[1]GESTIÓN CONTRAC FONAM NACION'!$AC:$AE,2,FALSE)</f>
        <v>#REF!</v>
      </c>
      <c r="G150" s="13" t="e">
        <f t="shared" si="5"/>
        <v>#REF!</v>
      </c>
      <c r="H150" s="21">
        <v>45016</v>
      </c>
      <c r="I150" s="8" t="s">
        <v>644</v>
      </c>
      <c r="J150" s="23"/>
      <c r="K150" s="13" t="s">
        <v>52</v>
      </c>
      <c r="L150" s="24" t="s">
        <v>53</v>
      </c>
      <c r="M150" s="23"/>
      <c r="N150" s="23"/>
      <c r="O150" s="25">
        <v>1700220</v>
      </c>
      <c r="P150" s="26">
        <v>0</v>
      </c>
      <c r="Q150" s="13" t="s">
        <v>54</v>
      </c>
      <c r="R150" s="13" t="s">
        <v>55</v>
      </c>
      <c r="S150" s="115" t="s">
        <v>1416</v>
      </c>
      <c r="T150" s="28"/>
      <c r="U150" s="28">
        <v>1085317263</v>
      </c>
      <c r="V150" s="13" t="s">
        <v>72</v>
      </c>
      <c r="W150" s="13">
        <v>275</v>
      </c>
      <c r="X150" s="14">
        <v>45016</v>
      </c>
      <c r="Y150" s="14">
        <v>45290</v>
      </c>
      <c r="Z150" s="14"/>
      <c r="AA150" s="15" t="s">
        <v>28</v>
      </c>
      <c r="AB150" s="27" t="s">
        <v>645</v>
      </c>
      <c r="AC150" s="8">
        <v>2023</v>
      </c>
      <c r="AD150" s="8" t="s">
        <v>58</v>
      </c>
    </row>
    <row r="151" spans="1:30" x14ac:dyDescent="0.25">
      <c r="A151" s="29" t="s">
        <v>646</v>
      </c>
      <c r="B151" s="8" t="s">
        <v>23</v>
      </c>
      <c r="C151" s="13" t="s">
        <v>49</v>
      </c>
      <c r="D151" s="8" t="s">
        <v>647</v>
      </c>
      <c r="E151" s="13">
        <f t="shared" si="4"/>
        <v>1</v>
      </c>
      <c r="F151" s="13" t="e">
        <f>VLOOKUP(D151,'[1]GESTIÓN CONTRAC FONAM NACION'!$AC:$AE,2,FALSE)</f>
        <v>#REF!</v>
      </c>
      <c r="G151" s="13" t="e">
        <f t="shared" si="5"/>
        <v>#REF!</v>
      </c>
      <c r="H151" s="21">
        <v>45016</v>
      </c>
      <c r="I151" s="8" t="s">
        <v>166</v>
      </c>
      <c r="J151" s="23"/>
      <c r="K151" s="13" t="s">
        <v>52</v>
      </c>
      <c r="L151" s="24" t="s">
        <v>53</v>
      </c>
      <c r="M151" s="23"/>
      <c r="N151" s="23"/>
      <c r="O151" s="25">
        <v>1700220</v>
      </c>
      <c r="P151" s="26">
        <v>0</v>
      </c>
      <c r="Q151" s="13" t="s">
        <v>54</v>
      </c>
      <c r="R151" s="13" t="s">
        <v>55</v>
      </c>
      <c r="S151" s="115" t="s">
        <v>1417</v>
      </c>
      <c r="T151" s="28"/>
      <c r="U151" s="28">
        <v>1110501353</v>
      </c>
      <c r="V151" s="13" t="s">
        <v>94</v>
      </c>
      <c r="W151" s="13">
        <v>275</v>
      </c>
      <c r="X151" s="14">
        <v>45016</v>
      </c>
      <c r="Y151" s="14">
        <v>45290</v>
      </c>
      <c r="Z151" s="14"/>
      <c r="AA151" s="15" t="s">
        <v>28</v>
      </c>
      <c r="AB151" s="27" t="s">
        <v>648</v>
      </c>
      <c r="AC151" s="8">
        <v>2023</v>
      </c>
      <c r="AD151" s="8" t="s">
        <v>58</v>
      </c>
    </row>
    <row r="152" spans="1:30" x14ac:dyDescent="0.25">
      <c r="A152" s="29" t="s">
        <v>649</v>
      </c>
      <c r="B152" s="8" t="s">
        <v>23</v>
      </c>
      <c r="C152" s="13" t="s">
        <v>49</v>
      </c>
      <c r="D152" s="13" t="s">
        <v>650</v>
      </c>
      <c r="E152" s="13">
        <f t="shared" si="4"/>
        <v>2</v>
      </c>
      <c r="F152" s="13" t="e">
        <f>VLOOKUP(D152,'[1]GESTIÓN CONTRAC FONAM NACION'!$AC:$AE,2,FALSE)</f>
        <v>#REF!</v>
      </c>
      <c r="G152" s="13" t="e">
        <f t="shared" si="5"/>
        <v>#REF!</v>
      </c>
      <c r="H152" s="21">
        <v>45030</v>
      </c>
      <c r="I152" s="8" t="s">
        <v>651</v>
      </c>
      <c r="J152" s="23"/>
      <c r="K152" s="13" t="s">
        <v>52</v>
      </c>
      <c r="L152" s="24" t="s">
        <v>53</v>
      </c>
      <c r="M152" s="23"/>
      <c r="N152" s="23"/>
      <c r="O152" s="25">
        <v>4727782</v>
      </c>
      <c r="P152" s="26">
        <v>0</v>
      </c>
      <c r="Q152" s="13" t="s">
        <v>54</v>
      </c>
      <c r="R152" s="13" t="s">
        <v>55</v>
      </c>
      <c r="S152" s="114" t="s">
        <v>1418</v>
      </c>
      <c r="T152" s="26"/>
      <c r="U152" s="26">
        <v>1066518056</v>
      </c>
      <c r="V152" s="13" t="s">
        <v>27</v>
      </c>
      <c r="W152" s="13">
        <v>120</v>
      </c>
      <c r="X152" s="14">
        <v>45030</v>
      </c>
      <c r="Y152" s="14">
        <v>45151</v>
      </c>
      <c r="Z152" s="14"/>
      <c r="AA152" s="15" t="s">
        <v>56</v>
      </c>
      <c r="AB152" s="27" t="s">
        <v>652</v>
      </c>
      <c r="AC152" s="8">
        <v>2023</v>
      </c>
      <c r="AD152" s="8" t="s">
        <v>58</v>
      </c>
    </row>
    <row r="153" spans="1:30" x14ac:dyDescent="0.25">
      <c r="A153" s="29" t="s">
        <v>653</v>
      </c>
      <c r="B153" s="8" t="s">
        <v>23</v>
      </c>
      <c r="C153" s="13" t="s">
        <v>49</v>
      </c>
      <c r="D153" s="13" t="s">
        <v>654</v>
      </c>
      <c r="E153" s="13">
        <f t="shared" si="4"/>
        <v>1</v>
      </c>
      <c r="F153" s="13" t="e">
        <f>VLOOKUP(D153,'[1]GESTIÓN CONTRAC FONAM NACION'!$AC:$AE,2,FALSE)</f>
        <v>#REF!</v>
      </c>
      <c r="G153" s="13" t="e">
        <f t="shared" si="5"/>
        <v>#REF!</v>
      </c>
      <c r="H153" s="21">
        <v>45033</v>
      </c>
      <c r="I153" s="8" t="s">
        <v>655</v>
      </c>
      <c r="J153" s="23"/>
      <c r="K153" s="13" t="s">
        <v>52</v>
      </c>
      <c r="L153" s="24" t="s">
        <v>53</v>
      </c>
      <c r="M153" s="23"/>
      <c r="N153" s="23"/>
      <c r="O153" s="25">
        <v>3889578</v>
      </c>
      <c r="P153" s="26">
        <v>0</v>
      </c>
      <c r="Q153" s="13" t="s">
        <v>54</v>
      </c>
      <c r="R153" s="13" t="s">
        <v>55</v>
      </c>
      <c r="S153" s="114" t="s">
        <v>1419</v>
      </c>
      <c r="T153" s="26"/>
      <c r="U153" s="26">
        <v>1061773971</v>
      </c>
      <c r="V153" s="13" t="s">
        <v>632</v>
      </c>
      <c r="W153" s="13">
        <v>120</v>
      </c>
      <c r="X153" s="14">
        <v>45033</v>
      </c>
      <c r="Y153" s="14">
        <v>45154</v>
      </c>
      <c r="Z153" s="14"/>
      <c r="AA153" s="15" t="s">
        <v>28</v>
      </c>
      <c r="AB153" s="27" t="s">
        <v>656</v>
      </c>
      <c r="AC153" s="8">
        <v>2023</v>
      </c>
      <c r="AD153" s="8" t="s">
        <v>58</v>
      </c>
    </row>
    <row r="154" spans="1:30" x14ac:dyDescent="0.25">
      <c r="A154" s="29" t="s">
        <v>657</v>
      </c>
      <c r="B154" s="8" t="s">
        <v>23</v>
      </c>
      <c r="C154" s="13" t="s">
        <v>49</v>
      </c>
      <c r="D154" s="13" t="s">
        <v>208</v>
      </c>
      <c r="E154" s="13">
        <f t="shared" si="4"/>
        <v>2</v>
      </c>
      <c r="F154" s="13" t="e">
        <f>VLOOKUP(D154,'[1]GESTIÓN CONTRAC FONAM NACION'!$AC:$AE,2,FALSE)</f>
        <v>#REF!</v>
      </c>
      <c r="G154" s="13" t="e">
        <f t="shared" si="5"/>
        <v>#REF!</v>
      </c>
      <c r="H154" s="21">
        <v>45034</v>
      </c>
      <c r="I154" s="8" t="s">
        <v>658</v>
      </c>
      <c r="J154" s="23"/>
      <c r="K154" s="13" t="s">
        <v>52</v>
      </c>
      <c r="L154" s="24" t="s">
        <v>53</v>
      </c>
      <c r="M154" s="23"/>
      <c r="N154" s="23"/>
      <c r="O154" s="25">
        <v>1700220</v>
      </c>
      <c r="P154" s="26">
        <v>7197598</v>
      </c>
      <c r="Q154" s="13" t="s">
        <v>54</v>
      </c>
      <c r="R154" s="13" t="s">
        <v>55</v>
      </c>
      <c r="S154" s="114" t="s">
        <v>1311</v>
      </c>
      <c r="T154" s="26"/>
      <c r="U154" s="26">
        <v>75098964</v>
      </c>
      <c r="V154" s="13" t="s">
        <v>94</v>
      </c>
      <c r="W154" s="13">
        <v>250</v>
      </c>
      <c r="X154" s="14">
        <v>45034</v>
      </c>
      <c r="Y154" s="14">
        <v>45162</v>
      </c>
      <c r="Z154" s="14">
        <v>45160</v>
      </c>
      <c r="AA154" s="15" t="s">
        <v>56</v>
      </c>
      <c r="AB154" s="27" t="s">
        <v>659</v>
      </c>
      <c r="AC154" s="8">
        <v>2023</v>
      </c>
      <c r="AD154" s="8" t="s">
        <v>58</v>
      </c>
    </row>
    <row r="155" spans="1:30" x14ac:dyDescent="0.25">
      <c r="A155" s="29" t="s">
        <v>660</v>
      </c>
      <c r="B155" s="8" t="s">
        <v>23</v>
      </c>
      <c r="C155" s="13" t="s">
        <v>49</v>
      </c>
      <c r="D155" s="13" t="s">
        <v>661</v>
      </c>
      <c r="E155" s="13">
        <f t="shared" si="4"/>
        <v>1</v>
      </c>
      <c r="F155" s="13" t="e">
        <f>VLOOKUP(D155,'[1]GESTIÓN CONTRAC FONAM NACION'!$AC:$AE,2,FALSE)</f>
        <v>#REF!</v>
      </c>
      <c r="G155" s="13" t="e">
        <f t="shared" si="5"/>
        <v>#REF!</v>
      </c>
      <c r="H155" s="21">
        <v>45034</v>
      </c>
      <c r="I155" s="8" t="s">
        <v>662</v>
      </c>
      <c r="J155" s="23"/>
      <c r="K155" s="13" t="s">
        <v>52</v>
      </c>
      <c r="L155" s="24" t="s">
        <v>53</v>
      </c>
      <c r="M155" s="23"/>
      <c r="N155" s="23"/>
      <c r="O155" s="25">
        <v>2896360</v>
      </c>
      <c r="P155" s="26">
        <v>0</v>
      </c>
      <c r="Q155" s="13" t="s">
        <v>54</v>
      </c>
      <c r="R155" s="13" t="s">
        <v>55</v>
      </c>
      <c r="S155" s="114" t="s">
        <v>1420</v>
      </c>
      <c r="T155" s="26"/>
      <c r="U155" s="26">
        <v>43792456</v>
      </c>
      <c r="V155" s="13" t="s">
        <v>27</v>
      </c>
      <c r="W155" s="13">
        <v>120</v>
      </c>
      <c r="X155" s="14">
        <v>45034</v>
      </c>
      <c r="Y155" s="14">
        <v>45155</v>
      </c>
      <c r="Z155" s="14"/>
      <c r="AA155" s="15" t="s">
        <v>56</v>
      </c>
      <c r="AB155" s="27" t="s">
        <v>663</v>
      </c>
      <c r="AC155" s="8">
        <v>2023</v>
      </c>
      <c r="AD155" s="8" t="s">
        <v>58</v>
      </c>
    </row>
    <row r="156" spans="1:30" x14ac:dyDescent="0.25">
      <c r="A156" s="29" t="s">
        <v>664</v>
      </c>
      <c r="B156" s="8" t="s">
        <v>23</v>
      </c>
      <c r="C156" s="13" t="s">
        <v>49</v>
      </c>
      <c r="D156" s="13" t="s">
        <v>665</v>
      </c>
      <c r="E156" s="13">
        <f t="shared" si="4"/>
        <v>2</v>
      </c>
      <c r="F156" s="13" t="e">
        <f>VLOOKUP(D156,'[1]GESTIÓN CONTRAC FONAM NACION'!$AC:$AE,2,FALSE)</f>
        <v>#REF!</v>
      </c>
      <c r="G156" s="13" t="e">
        <f t="shared" si="5"/>
        <v>#REF!</v>
      </c>
      <c r="H156" s="21">
        <v>45043</v>
      </c>
      <c r="I156" s="8" t="s">
        <v>666</v>
      </c>
      <c r="J156" s="23"/>
      <c r="K156" s="13" t="s">
        <v>52</v>
      </c>
      <c r="L156" s="24" t="s">
        <v>53</v>
      </c>
      <c r="M156" s="23"/>
      <c r="N156" s="23"/>
      <c r="O156" s="25">
        <v>5877696</v>
      </c>
      <c r="P156" s="26">
        <v>0</v>
      </c>
      <c r="Q156" s="13" t="s">
        <v>54</v>
      </c>
      <c r="R156" s="13" t="s">
        <v>55</v>
      </c>
      <c r="S156" s="114" t="s">
        <v>1421</v>
      </c>
      <c r="T156" s="26"/>
      <c r="U156" s="26">
        <v>71315316</v>
      </c>
      <c r="V156" s="13" t="s">
        <v>27</v>
      </c>
      <c r="W156" s="13">
        <v>120</v>
      </c>
      <c r="X156" s="14">
        <v>45043</v>
      </c>
      <c r="Y156" s="14">
        <v>45164</v>
      </c>
      <c r="Z156" s="14"/>
      <c r="AA156" s="15" t="s">
        <v>56</v>
      </c>
      <c r="AB156" s="27" t="s">
        <v>667</v>
      </c>
      <c r="AC156" s="8">
        <v>2023</v>
      </c>
      <c r="AD156" s="8" t="s">
        <v>58</v>
      </c>
    </row>
    <row r="157" spans="1:30" x14ac:dyDescent="0.25">
      <c r="A157" s="29" t="s">
        <v>668</v>
      </c>
      <c r="B157" s="8" t="s">
        <v>23</v>
      </c>
      <c r="C157" s="13" t="s">
        <v>49</v>
      </c>
      <c r="D157" s="13" t="s">
        <v>669</v>
      </c>
      <c r="E157" s="13">
        <f t="shared" si="4"/>
        <v>1</v>
      </c>
      <c r="F157" s="13" t="e">
        <f>VLOOKUP(D157,'[1]GESTIÓN CONTRAC FONAM NACION'!$AC:$AE,2,FALSE)</f>
        <v>#REF!</v>
      </c>
      <c r="G157" s="13" t="e">
        <f t="shared" si="5"/>
        <v>#REF!</v>
      </c>
      <c r="H157" s="21">
        <v>45051</v>
      </c>
      <c r="I157" s="8" t="s">
        <v>670</v>
      </c>
      <c r="J157" s="23"/>
      <c r="K157" s="13" t="s">
        <v>52</v>
      </c>
      <c r="L157" s="24" t="s">
        <v>53</v>
      </c>
      <c r="M157" s="23"/>
      <c r="N157" s="23"/>
      <c r="O157" s="25">
        <v>1700220</v>
      </c>
      <c r="P157" s="26">
        <v>0</v>
      </c>
      <c r="Q157" s="13" t="s">
        <v>54</v>
      </c>
      <c r="R157" s="13" t="s">
        <v>55</v>
      </c>
      <c r="S157" s="114" t="s">
        <v>1422</v>
      </c>
      <c r="T157" s="26"/>
      <c r="U157" s="26">
        <v>1090150759</v>
      </c>
      <c r="V157" s="13" t="s">
        <v>134</v>
      </c>
      <c r="W157" s="13">
        <v>239</v>
      </c>
      <c r="X157" s="14">
        <v>45051</v>
      </c>
      <c r="Y157" s="14">
        <v>45290</v>
      </c>
      <c r="Z157" s="14"/>
      <c r="AA157" s="15" t="s">
        <v>28</v>
      </c>
      <c r="AB157" s="27" t="s">
        <v>671</v>
      </c>
      <c r="AC157" s="8">
        <v>2023</v>
      </c>
      <c r="AD157" s="8" t="s">
        <v>58</v>
      </c>
    </row>
    <row r="158" spans="1:30" x14ac:dyDescent="0.25">
      <c r="A158" s="29" t="s">
        <v>672</v>
      </c>
      <c r="B158" s="8" t="s">
        <v>23</v>
      </c>
      <c r="C158" s="13" t="s">
        <v>49</v>
      </c>
      <c r="D158" s="13" t="s">
        <v>673</v>
      </c>
      <c r="E158" s="13">
        <f t="shared" si="4"/>
        <v>2</v>
      </c>
      <c r="F158" s="13" t="e">
        <f>VLOOKUP(D158,'[1]GESTIÓN CONTRAC FONAM NACION'!$AC:$AE,2,FALSE)</f>
        <v>#REF!</v>
      </c>
      <c r="G158" s="13" t="e">
        <f t="shared" si="5"/>
        <v>#REF!</v>
      </c>
      <c r="H158" s="21">
        <v>45051</v>
      </c>
      <c r="I158" s="8" t="s">
        <v>674</v>
      </c>
      <c r="J158" s="23"/>
      <c r="K158" s="13" t="s">
        <v>52</v>
      </c>
      <c r="L158" s="24" t="s">
        <v>53</v>
      </c>
      <c r="M158" s="23"/>
      <c r="N158" s="23"/>
      <c r="O158" s="25">
        <v>4278535</v>
      </c>
      <c r="P158" s="26">
        <v>0</v>
      </c>
      <c r="Q158" s="13" t="s">
        <v>54</v>
      </c>
      <c r="R158" s="13" t="s">
        <v>55</v>
      </c>
      <c r="S158" s="114" t="s">
        <v>1423</v>
      </c>
      <c r="T158" s="26"/>
      <c r="U158" s="26">
        <v>3482475</v>
      </c>
      <c r="V158" s="13" t="s">
        <v>27</v>
      </c>
      <c r="W158" s="13">
        <v>120</v>
      </c>
      <c r="X158" s="14">
        <v>45051</v>
      </c>
      <c r="Y158" s="14">
        <v>45173</v>
      </c>
      <c r="Z158" s="14"/>
      <c r="AA158" s="15" t="s">
        <v>56</v>
      </c>
      <c r="AB158" s="27" t="s">
        <v>675</v>
      </c>
      <c r="AC158" s="8">
        <v>2023</v>
      </c>
      <c r="AD158" s="8" t="s">
        <v>58</v>
      </c>
    </row>
    <row r="159" spans="1:30" x14ac:dyDescent="0.25">
      <c r="A159" s="29" t="s">
        <v>676</v>
      </c>
      <c r="B159" s="8" t="s">
        <v>23</v>
      </c>
      <c r="C159" s="13" t="s">
        <v>49</v>
      </c>
      <c r="D159" s="13" t="s">
        <v>677</v>
      </c>
      <c r="E159" s="13">
        <f t="shared" si="4"/>
        <v>1</v>
      </c>
      <c r="F159" s="13" t="e">
        <f>VLOOKUP(D159,'[1]GESTIÓN CONTRAC FONAM NACION'!$AC:$AE,2,FALSE)</f>
        <v>#REF!</v>
      </c>
      <c r="G159" s="13" t="e">
        <f t="shared" si="5"/>
        <v>#REF!</v>
      </c>
      <c r="H159" s="21">
        <v>45051</v>
      </c>
      <c r="I159" s="8" t="s">
        <v>678</v>
      </c>
      <c r="J159" s="23"/>
      <c r="K159" s="13" t="s">
        <v>52</v>
      </c>
      <c r="L159" s="24" t="s">
        <v>53</v>
      </c>
      <c r="M159" s="23"/>
      <c r="N159" s="23"/>
      <c r="O159" s="25">
        <v>5877696</v>
      </c>
      <c r="P159" s="26">
        <v>0</v>
      </c>
      <c r="Q159" s="13" t="s">
        <v>54</v>
      </c>
      <c r="R159" s="13" t="s">
        <v>55</v>
      </c>
      <c r="S159" s="114" t="s">
        <v>679</v>
      </c>
      <c r="T159" s="26"/>
      <c r="U159" s="26" t="s">
        <v>679</v>
      </c>
      <c r="V159" s="13" t="s">
        <v>27</v>
      </c>
      <c r="W159" s="13">
        <v>120</v>
      </c>
      <c r="X159" s="14">
        <v>45051</v>
      </c>
      <c r="Y159" s="14">
        <v>45173</v>
      </c>
      <c r="Z159" s="14"/>
      <c r="AA159" s="15" t="s">
        <v>56</v>
      </c>
      <c r="AB159" s="27" t="s">
        <v>680</v>
      </c>
      <c r="AC159" s="8">
        <v>2023</v>
      </c>
      <c r="AD159" s="8" t="s">
        <v>58</v>
      </c>
    </row>
    <row r="160" spans="1:30" x14ac:dyDescent="0.25">
      <c r="A160" s="29" t="s">
        <v>681</v>
      </c>
      <c r="B160" s="8" t="s">
        <v>23</v>
      </c>
      <c r="C160" s="13" t="s">
        <v>49</v>
      </c>
      <c r="D160" s="13" t="s">
        <v>682</v>
      </c>
      <c r="E160" s="13">
        <f t="shared" si="4"/>
        <v>2</v>
      </c>
      <c r="F160" s="13" t="e">
        <f>VLOOKUP(D160,'[1]GESTIÓN CONTRAC FONAM NACION'!$AC:$AE,2,FALSE)</f>
        <v>#REF!</v>
      </c>
      <c r="G160" s="13" t="e">
        <f t="shared" si="5"/>
        <v>#REF!</v>
      </c>
      <c r="H160" s="21">
        <v>45058</v>
      </c>
      <c r="I160" s="8" t="s">
        <v>683</v>
      </c>
      <c r="J160" s="23"/>
      <c r="K160" s="13" t="s">
        <v>52</v>
      </c>
      <c r="L160" s="24" t="s">
        <v>53</v>
      </c>
      <c r="M160" s="23"/>
      <c r="N160" s="23"/>
      <c r="O160" s="25">
        <v>3535980</v>
      </c>
      <c r="P160" s="26">
        <v>0</v>
      </c>
      <c r="Q160" s="13" t="s">
        <v>54</v>
      </c>
      <c r="R160" s="13" t="s">
        <v>55</v>
      </c>
      <c r="S160" s="114" t="s">
        <v>684</v>
      </c>
      <c r="T160" s="26"/>
      <c r="U160" s="26" t="s">
        <v>684</v>
      </c>
      <c r="V160" s="13" t="s">
        <v>134</v>
      </c>
      <c r="W160" s="13">
        <v>112</v>
      </c>
      <c r="X160" s="14">
        <v>45173</v>
      </c>
      <c r="Y160" s="14">
        <v>45173</v>
      </c>
      <c r="Z160" s="14"/>
      <c r="AA160" s="15" t="s">
        <v>56</v>
      </c>
      <c r="AB160" s="27" t="s">
        <v>685</v>
      </c>
      <c r="AC160" s="8">
        <v>2023</v>
      </c>
      <c r="AD160" s="8" t="s">
        <v>58</v>
      </c>
    </row>
    <row r="161" spans="1:30" x14ac:dyDescent="0.25">
      <c r="A161" s="29" t="s">
        <v>686</v>
      </c>
      <c r="B161" s="8" t="s">
        <v>23</v>
      </c>
      <c r="C161" s="13" t="s">
        <v>49</v>
      </c>
      <c r="D161" s="13" t="s">
        <v>687</v>
      </c>
      <c r="E161" s="13">
        <f t="shared" si="4"/>
        <v>1</v>
      </c>
      <c r="F161" s="13" t="e">
        <f>VLOOKUP(D161,'[1]GESTIÓN CONTRAC FONAM NACION'!$AC:$AE,2,FALSE)</f>
        <v>#REF!</v>
      </c>
      <c r="G161" s="13" t="e">
        <f t="shared" si="5"/>
        <v>#REF!</v>
      </c>
      <c r="H161" s="21">
        <v>45079</v>
      </c>
      <c r="I161" s="8" t="s">
        <v>688</v>
      </c>
      <c r="J161" s="23"/>
      <c r="K161" s="13" t="s">
        <v>52</v>
      </c>
      <c r="L161" s="24" t="s">
        <v>53</v>
      </c>
      <c r="M161" s="23"/>
      <c r="N161" s="23"/>
      <c r="O161" s="60">
        <v>3889578</v>
      </c>
      <c r="P161" s="26" t="e">
        <v>#VALUE!</v>
      </c>
      <c r="Q161" s="13" t="s">
        <v>54</v>
      </c>
      <c r="R161" s="13" t="s">
        <v>55</v>
      </c>
      <c r="S161" s="114" t="s">
        <v>1277</v>
      </c>
      <c r="T161" s="26"/>
      <c r="U161" s="26">
        <v>1088309433</v>
      </c>
      <c r="V161" s="13" t="s">
        <v>27</v>
      </c>
      <c r="W161" s="13">
        <v>211</v>
      </c>
      <c r="X161" s="14">
        <v>45079</v>
      </c>
      <c r="Y161" s="14">
        <v>45290</v>
      </c>
      <c r="Z161" s="14"/>
      <c r="AA161" s="15" t="s">
        <v>28</v>
      </c>
      <c r="AB161" s="27" t="s">
        <v>689</v>
      </c>
      <c r="AC161" s="8">
        <v>2023</v>
      </c>
      <c r="AD161" s="8" t="s">
        <v>58</v>
      </c>
    </row>
    <row r="162" spans="1:30" x14ac:dyDescent="0.25">
      <c r="A162" s="29" t="s">
        <v>690</v>
      </c>
      <c r="B162" s="8" t="s">
        <v>23</v>
      </c>
      <c r="C162" s="13" t="s">
        <v>49</v>
      </c>
      <c r="D162" s="13" t="s">
        <v>62</v>
      </c>
      <c r="E162" s="13">
        <f t="shared" si="4"/>
        <v>2</v>
      </c>
      <c r="F162" s="13" t="e">
        <f>VLOOKUP(D162,'[1]GESTIÓN CONTRAC FONAM NACION'!$AC:$AE,2,FALSE)</f>
        <v>#REF!</v>
      </c>
      <c r="G162" s="13" t="e">
        <f t="shared" si="5"/>
        <v>#REF!</v>
      </c>
      <c r="H162" s="21">
        <v>45079</v>
      </c>
      <c r="I162" s="15" t="s">
        <v>691</v>
      </c>
      <c r="J162" s="23"/>
      <c r="K162" s="13" t="s">
        <v>52</v>
      </c>
      <c r="L162" s="24" t="s">
        <v>53</v>
      </c>
      <c r="M162" s="23"/>
      <c r="N162" s="23"/>
      <c r="O162" s="25">
        <v>5877696</v>
      </c>
      <c r="P162" s="26" t="e">
        <v>#VALUE!</v>
      </c>
      <c r="Q162" s="13" t="s">
        <v>54</v>
      </c>
      <c r="R162" s="13" t="s">
        <v>55</v>
      </c>
      <c r="S162" s="114" t="s">
        <v>1276</v>
      </c>
      <c r="T162" s="26"/>
      <c r="U162" s="26">
        <v>1017125021</v>
      </c>
      <c r="V162" s="13" t="s">
        <v>27</v>
      </c>
      <c r="W162" s="13">
        <v>211</v>
      </c>
      <c r="X162" s="14">
        <v>45079</v>
      </c>
      <c r="Y162" s="14">
        <v>45290</v>
      </c>
      <c r="Z162" s="14"/>
      <c r="AA162" s="15" t="s">
        <v>28</v>
      </c>
      <c r="AB162" s="61" t="s">
        <v>692</v>
      </c>
      <c r="AC162" s="8">
        <v>2023</v>
      </c>
      <c r="AD162" s="8" t="s">
        <v>58</v>
      </c>
    </row>
    <row r="163" spans="1:30" x14ac:dyDescent="0.25">
      <c r="A163" s="29">
        <v>157</v>
      </c>
      <c r="B163" s="8" t="s">
        <v>23</v>
      </c>
      <c r="C163" s="13" t="s">
        <v>49</v>
      </c>
      <c r="D163" s="13" t="s">
        <v>59</v>
      </c>
      <c r="E163" s="13">
        <f t="shared" si="4"/>
        <v>2</v>
      </c>
      <c r="F163" s="13" t="e">
        <f>VLOOKUP(D163,'[1]GESTIÓN CONTRAC FONAM NACION'!$AC:$AE,2,FALSE)</f>
        <v>#REF!</v>
      </c>
      <c r="G163" s="13" t="e">
        <f t="shared" si="5"/>
        <v>#REF!</v>
      </c>
      <c r="H163" s="21">
        <v>45079</v>
      </c>
      <c r="I163" s="8" t="s">
        <v>693</v>
      </c>
      <c r="J163" s="23"/>
      <c r="K163" s="13" t="s">
        <v>52</v>
      </c>
      <c r="L163" s="24" t="s">
        <v>53</v>
      </c>
      <c r="M163" s="23"/>
      <c r="N163" s="23"/>
      <c r="O163" s="25">
        <v>4820400</v>
      </c>
      <c r="P163" s="26">
        <v>19120920</v>
      </c>
      <c r="Q163" s="13" t="s">
        <v>54</v>
      </c>
      <c r="R163" s="13" t="s">
        <v>55</v>
      </c>
      <c r="S163" s="114" t="s">
        <v>1275</v>
      </c>
      <c r="T163" s="26"/>
      <c r="U163" s="26">
        <v>1036610456</v>
      </c>
      <c r="V163" s="13" t="s">
        <v>27</v>
      </c>
      <c r="W163" s="13">
        <v>211</v>
      </c>
      <c r="X163" s="14">
        <v>45079</v>
      </c>
      <c r="Y163" s="14">
        <v>45290</v>
      </c>
      <c r="Z163" s="14"/>
      <c r="AA163" s="15" t="s">
        <v>28</v>
      </c>
      <c r="AB163" s="61" t="s">
        <v>694</v>
      </c>
      <c r="AC163" s="8">
        <v>2023</v>
      </c>
      <c r="AD163" s="8" t="s">
        <v>58</v>
      </c>
    </row>
    <row r="164" spans="1:30" x14ac:dyDescent="0.25">
      <c r="A164" s="29">
        <v>158</v>
      </c>
      <c r="B164" s="8" t="s">
        <v>23</v>
      </c>
      <c r="C164" s="13" t="s">
        <v>49</v>
      </c>
      <c r="D164" s="13" t="s">
        <v>50</v>
      </c>
      <c r="E164" s="13">
        <f t="shared" si="4"/>
        <v>2</v>
      </c>
      <c r="F164" s="13" t="e">
        <f>VLOOKUP(D164,'[1]GESTIÓN CONTRAC FONAM NACION'!$AC:$AE,2,FALSE)</f>
        <v>#REF!</v>
      </c>
      <c r="G164" s="13" t="e">
        <f t="shared" si="5"/>
        <v>#REF!</v>
      </c>
      <c r="H164" s="21">
        <v>45079</v>
      </c>
      <c r="I164" s="8" t="s">
        <v>695</v>
      </c>
      <c r="J164" s="23"/>
      <c r="K164" s="13" t="s">
        <v>52</v>
      </c>
      <c r="L164" s="24" t="s">
        <v>53</v>
      </c>
      <c r="M164" s="23"/>
      <c r="N164" s="23"/>
      <c r="O164" s="25">
        <v>3889578</v>
      </c>
      <c r="P164" s="26">
        <v>15428659</v>
      </c>
      <c r="Q164" s="13" t="s">
        <v>54</v>
      </c>
      <c r="R164" s="13" t="s">
        <v>55</v>
      </c>
      <c r="S164" s="114" t="s">
        <v>1274</v>
      </c>
      <c r="T164" s="26"/>
      <c r="U164" s="26">
        <v>1064980608</v>
      </c>
      <c r="V164" s="13" t="s">
        <v>27</v>
      </c>
      <c r="W164" s="13">
        <v>211</v>
      </c>
      <c r="X164" s="14">
        <v>45079</v>
      </c>
      <c r="Y164" s="14">
        <v>45290</v>
      </c>
      <c r="Z164" s="14"/>
      <c r="AA164" s="15" t="s">
        <v>28</v>
      </c>
      <c r="AB164" s="27" t="s">
        <v>696</v>
      </c>
      <c r="AC164" s="8">
        <v>2023</v>
      </c>
      <c r="AD164" s="8" t="s">
        <v>58</v>
      </c>
    </row>
    <row r="165" spans="1:30" x14ac:dyDescent="0.25">
      <c r="A165" s="29">
        <v>159</v>
      </c>
      <c r="B165" s="8" t="s">
        <v>23</v>
      </c>
      <c r="C165" s="13" t="s">
        <v>49</v>
      </c>
      <c r="D165" s="13" t="s">
        <v>697</v>
      </c>
      <c r="E165" s="13">
        <f t="shared" si="4"/>
        <v>1</v>
      </c>
      <c r="F165" s="13" t="e">
        <f>VLOOKUP(D165,'[1]GESTIÓN CONTRAC FONAM NACION'!$AC:$AE,2,FALSE)</f>
        <v>#REF!</v>
      </c>
      <c r="G165" s="13" t="e">
        <f t="shared" si="5"/>
        <v>#REF!</v>
      </c>
      <c r="H165" s="21">
        <v>45084</v>
      </c>
      <c r="I165" s="8" t="s">
        <v>698</v>
      </c>
      <c r="J165" s="23"/>
      <c r="K165" s="13" t="s">
        <v>52</v>
      </c>
      <c r="L165" s="24" t="s">
        <v>53</v>
      </c>
      <c r="M165" s="23"/>
      <c r="N165" s="23"/>
      <c r="O165" s="25">
        <v>1700220</v>
      </c>
      <c r="P165" s="26">
        <v>0</v>
      </c>
      <c r="Q165" s="13" t="s">
        <v>54</v>
      </c>
      <c r="R165" s="13" t="s">
        <v>55</v>
      </c>
      <c r="S165" s="114" t="s">
        <v>699</v>
      </c>
      <c r="T165" s="26"/>
      <c r="U165" s="26" t="s">
        <v>699</v>
      </c>
      <c r="V165" s="13" t="s">
        <v>27</v>
      </c>
      <c r="W165" s="13">
        <v>206</v>
      </c>
      <c r="X165" s="14">
        <v>45084</v>
      </c>
      <c r="Y165" s="14">
        <v>45290</v>
      </c>
      <c r="Z165" s="14"/>
      <c r="AA165" s="15" t="s">
        <v>28</v>
      </c>
      <c r="AB165" s="27" t="s">
        <v>700</v>
      </c>
      <c r="AC165" s="8">
        <v>2023</v>
      </c>
      <c r="AD165" s="8" t="s">
        <v>58</v>
      </c>
    </row>
    <row r="166" spans="1:30" x14ac:dyDescent="0.25">
      <c r="A166" s="29">
        <v>160</v>
      </c>
      <c r="B166" s="8" t="s">
        <v>23</v>
      </c>
      <c r="C166" s="13" t="s">
        <v>49</v>
      </c>
      <c r="D166" s="8" t="s">
        <v>70</v>
      </c>
      <c r="E166" s="13">
        <f t="shared" si="4"/>
        <v>2</v>
      </c>
      <c r="F166" s="13" t="e">
        <f>VLOOKUP(D166,'[1]GESTIÓN CONTRAC FONAM NACION'!$AC:$AE,2,FALSE)</f>
        <v>#REF!</v>
      </c>
      <c r="G166" s="13" t="e">
        <f t="shared" si="5"/>
        <v>#REF!</v>
      </c>
      <c r="H166" s="21">
        <v>45086</v>
      </c>
      <c r="I166" s="22" t="s">
        <v>71</v>
      </c>
      <c r="J166" s="23"/>
      <c r="K166" s="13" t="s">
        <v>52</v>
      </c>
      <c r="L166" s="24" t="s">
        <v>53</v>
      </c>
      <c r="M166" s="23"/>
      <c r="N166" s="23"/>
      <c r="O166" s="25">
        <v>2896360</v>
      </c>
      <c r="P166" s="26" t="e">
        <v>#VALUE!</v>
      </c>
      <c r="Q166" s="13" t="s">
        <v>54</v>
      </c>
      <c r="R166" s="13" t="s">
        <v>55</v>
      </c>
      <c r="S166" s="115" t="s">
        <v>1278</v>
      </c>
      <c r="T166" s="28"/>
      <c r="U166" s="28">
        <v>1085313052</v>
      </c>
      <c r="V166" s="13" t="s">
        <v>72</v>
      </c>
      <c r="W166" s="13">
        <v>204</v>
      </c>
      <c r="X166" s="14">
        <v>45087</v>
      </c>
      <c r="Y166" s="14">
        <v>45270</v>
      </c>
      <c r="Z166" s="14"/>
      <c r="AA166" s="15" t="s">
        <v>28</v>
      </c>
      <c r="AB166" s="27" t="s">
        <v>701</v>
      </c>
      <c r="AC166" s="8">
        <v>2023</v>
      </c>
      <c r="AD166" s="8" t="s">
        <v>58</v>
      </c>
    </row>
    <row r="167" spans="1:30" x14ac:dyDescent="0.25">
      <c r="A167" s="29">
        <v>161</v>
      </c>
      <c r="B167" s="8" t="s">
        <v>23</v>
      </c>
      <c r="C167" s="13" t="s">
        <v>49</v>
      </c>
      <c r="D167" s="8" t="s">
        <v>119</v>
      </c>
      <c r="E167" s="13">
        <f t="shared" si="4"/>
        <v>2</v>
      </c>
      <c r="F167" s="13" t="e">
        <f>VLOOKUP(D167,'[1]GESTIÓN CONTRAC FONAM NACION'!$AC:$AE,2,FALSE)</f>
        <v>#REF!</v>
      </c>
      <c r="G167" s="13" t="e">
        <f t="shared" si="5"/>
        <v>#REF!</v>
      </c>
      <c r="H167" s="21">
        <v>45090</v>
      </c>
      <c r="I167" s="8" t="s">
        <v>120</v>
      </c>
      <c r="J167" s="23"/>
      <c r="K167" s="13" t="s">
        <v>52</v>
      </c>
      <c r="L167" s="24" t="s">
        <v>53</v>
      </c>
      <c r="M167" s="23"/>
      <c r="N167" s="23"/>
      <c r="O167" s="25">
        <v>5271477</v>
      </c>
      <c r="P167" s="26" t="e">
        <v>#VALUE!</v>
      </c>
      <c r="Q167" s="13" t="s">
        <v>54</v>
      </c>
      <c r="R167" s="13" t="s">
        <v>55</v>
      </c>
      <c r="S167" s="115" t="s">
        <v>1289</v>
      </c>
      <c r="T167" s="28"/>
      <c r="U167" s="28">
        <v>43926348</v>
      </c>
      <c r="V167" s="13" t="s">
        <v>27</v>
      </c>
      <c r="W167" s="13">
        <v>200</v>
      </c>
      <c r="X167" s="14">
        <v>45090</v>
      </c>
      <c r="Y167" s="14">
        <v>45290</v>
      </c>
      <c r="Z167" s="14"/>
      <c r="AA167" s="15" t="s">
        <v>28</v>
      </c>
      <c r="AB167" s="27" t="s">
        <v>702</v>
      </c>
      <c r="AC167" s="8">
        <v>2023</v>
      </c>
      <c r="AD167" s="8" t="s">
        <v>58</v>
      </c>
    </row>
    <row r="168" spans="1:30" x14ac:dyDescent="0.25">
      <c r="A168" s="29">
        <v>162</v>
      </c>
      <c r="B168" s="8" t="s">
        <v>23</v>
      </c>
      <c r="C168" s="13" t="s">
        <v>49</v>
      </c>
      <c r="D168" s="8" t="s">
        <v>137</v>
      </c>
      <c r="E168" s="13">
        <f t="shared" si="4"/>
        <v>2</v>
      </c>
      <c r="F168" s="13" t="e">
        <f>VLOOKUP(D168,'[1]GESTIÓN CONTRAC FONAM NACION'!$AC:$AE,2,FALSE)</f>
        <v>#REF!</v>
      </c>
      <c r="G168" s="13" t="e">
        <f t="shared" si="5"/>
        <v>#REF!</v>
      </c>
      <c r="H168" s="21">
        <v>45091</v>
      </c>
      <c r="I168" s="8" t="s">
        <v>120</v>
      </c>
      <c r="J168" s="23"/>
      <c r="K168" s="13" t="s">
        <v>52</v>
      </c>
      <c r="L168" s="24" t="s">
        <v>53</v>
      </c>
      <c r="M168" s="23"/>
      <c r="N168" s="23"/>
      <c r="O168" s="25">
        <v>5271477</v>
      </c>
      <c r="P168" s="26" t="e">
        <v>#VALUE!</v>
      </c>
      <c r="Q168" s="13" t="s">
        <v>54</v>
      </c>
      <c r="R168" s="13" t="s">
        <v>55</v>
      </c>
      <c r="S168" s="115" t="s">
        <v>1293</v>
      </c>
      <c r="T168" s="28"/>
      <c r="U168" s="28">
        <v>1128435853</v>
      </c>
      <c r="V168" s="13" t="s">
        <v>27</v>
      </c>
      <c r="W168" s="13">
        <v>199</v>
      </c>
      <c r="X168" s="14">
        <v>45091</v>
      </c>
      <c r="Y168" s="14">
        <v>45290</v>
      </c>
      <c r="Z168" s="14"/>
      <c r="AA168" s="15" t="s">
        <v>28</v>
      </c>
      <c r="AB168" s="27" t="s">
        <v>703</v>
      </c>
      <c r="AC168" s="8">
        <v>2023</v>
      </c>
      <c r="AD168" s="8" t="s">
        <v>58</v>
      </c>
    </row>
    <row r="169" spans="1:30" x14ac:dyDescent="0.25">
      <c r="A169" s="29">
        <v>163</v>
      </c>
      <c r="B169" s="8" t="s">
        <v>23</v>
      </c>
      <c r="C169" s="13" t="s">
        <v>49</v>
      </c>
      <c r="D169" s="8" t="s">
        <v>140</v>
      </c>
      <c r="E169" s="13">
        <f t="shared" si="4"/>
        <v>2</v>
      </c>
      <c r="F169" s="13" t="e">
        <f>VLOOKUP(D169,'[1]GESTIÓN CONTRAC FONAM NACION'!$AC:$AE,2,FALSE)</f>
        <v>#REF!</v>
      </c>
      <c r="G169" s="13" t="e">
        <f t="shared" si="5"/>
        <v>#REF!</v>
      </c>
      <c r="H169" s="21">
        <v>45091</v>
      </c>
      <c r="I169" s="8" t="s">
        <v>141</v>
      </c>
      <c r="J169" s="23"/>
      <c r="K169" s="13" t="s">
        <v>52</v>
      </c>
      <c r="L169" s="24" t="s">
        <v>53</v>
      </c>
      <c r="M169" s="23"/>
      <c r="N169" s="23"/>
      <c r="O169" s="34">
        <v>5877696</v>
      </c>
      <c r="P169" s="26" t="e">
        <v>#VALUE!</v>
      </c>
      <c r="Q169" s="13" t="s">
        <v>54</v>
      </c>
      <c r="R169" s="13" t="s">
        <v>55</v>
      </c>
      <c r="S169" s="115" t="s">
        <v>1294</v>
      </c>
      <c r="T169" s="28"/>
      <c r="U169" s="28">
        <v>75101063</v>
      </c>
      <c r="V169" s="13" t="s">
        <v>27</v>
      </c>
      <c r="W169" s="13">
        <v>199</v>
      </c>
      <c r="X169" s="14">
        <v>45091</v>
      </c>
      <c r="Y169" s="14">
        <v>45290</v>
      </c>
      <c r="Z169" s="14"/>
      <c r="AA169" s="15" t="s">
        <v>28</v>
      </c>
      <c r="AB169" s="27" t="s">
        <v>704</v>
      </c>
      <c r="AC169" s="8">
        <v>2023</v>
      </c>
      <c r="AD169" s="8" t="s">
        <v>58</v>
      </c>
    </row>
    <row r="170" spans="1:30" x14ac:dyDescent="0.25">
      <c r="A170" s="29">
        <v>164</v>
      </c>
      <c r="B170" s="8" t="s">
        <v>23</v>
      </c>
      <c r="C170" s="13" t="s">
        <v>49</v>
      </c>
      <c r="D170" s="13" t="s">
        <v>127</v>
      </c>
      <c r="E170" s="13">
        <f t="shared" si="4"/>
        <v>2</v>
      </c>
      <c r="F170" s="13" t="e">
        <f>VLOOKUP(D170,'[1]GESTIÓN CONTRAC FONAM NACION'!$AC:$AE,2,FALSE)</f>
        <v>#REF!</v>
      </c>
      <c r="G170" s="13" t="e">
        <f t="shared" si="5"/>
        <v>#REF!</v>
      </c>
      <c r="H170" s="21">
        <v>45091</v>
      </c>
      <c r="I170" s="8" t="s">
        <v>128</v>
      </c>
      <c r="J170" s="23"/>
      <c r="K170" s="13" t="s">
        <v>52</v>
      </c>
      <c r="L170" s="24" t="s">
        <v>53</v>
      </c>
      <c r="M170" s="23"/>
      <c r="N170" s="23"/>
      <c r="O170" s="25">
        <v>2896360</v>
      </c>
      <c r="P170" s="26" t="e">
        <v>#VALUE!</v>
      </c>
      <c r="Q170" s="13" t="s">
        <v>54</v>
      </c>
      <c r="R170" s="13" t="s">
        <v>55</v>
      </c>
      <c r="S170" s="115" t="s">
        <v>1291</v>
      </c>
      <c r="T170" s="28"/>
      <c r="U170" s="28">
        <v>1085927170</v>
      </c>
      <c r="V170" s="13" t="s">
        <v>129</v>
      </c>
      <c r="W170" s="13">
        <v>199</v>
      </c>
      <c r="X170" s="14">
        <v>45091</v>
      </c>
      <c r="Y170" s="14">
        <v>45290</v>
      </c>
      <c r="Z170" s="14"/>
      <c r="AA170" s="15" t="s">
        <v>28</v>
      </c>
      <c r="AB170" s="27" t="s">
        <v>705</v>
      </c>
      <c r="AC170" s="8">
        <v>2023</v>
      </c>
      <c r="AD170" s="8" t="s">
        <v>58</v>
      </c>
    </row>
    <row r="171" spans="1:30" x14ac:dyDescent="0.25">
      <c r="A171" s="29">
        <v>165</v>
      </c>
      <c r="B171" s="8" t="s">
        <v>23</v>
      </c>
      <c r="C171" s="13" t="s">
        <v>49</v>
      </c>
      <c r="D171" s="13" t="s">
        <v>104</v>
      </c>
      <c r="E171" s="13">
        <f t="shared" si="4"/>
        <v>2</v>
      </c>
      <c r="F171" s="13" t="e">
        <f>VLOOKUP(D171,'[1]GESTIÓN CONTRAC FONAM NACION'!$AC:$AE,2,FALSE)</f>
        <v>#REF!</v>
      </c>
      <c r="G171" s="13" t="e">
        <f t="shared" si="5"/>
        <v>#REF!</v>
      </c>
      <c r="H171" s="21">
        <v>45090</v>
      </c>
      <c r="I171" s="8" t="s">
        <v>105</v>
      </c>
      <c r="J171" s="23"/>
      <c r="K171" s="13" t="s">
        <v>52</v>
      </c>
      <c r="L171" s="24" t="s">
        <v>53</v>
      </c>
      <c r="M171" s="23"/>
      <c r="N171" s="23"/>
      <c r="O171" s="25">
        <v>2896360</v>
      </c>
      <c r="P171" s="26" t="e">
        <v>#VALUE!</v>
      </c>
      <c r="Q171" s="13" t="s">
        <v>54</v>
      </c>
      <c r="R171" s="13" t="s">
        <v>55</v>
      </c>
      <c r="S171" s="114" t="s">
        <v>1286</v>
      </c>
      <c r="T171" s="26"/>
      <c r="U171" s="26">
        <v>36287806</v>
      </c>
      <c r="V171" s="13" t="s">
        <v>106</v>
      </c>
      <c r="W171" s="13">
        <v>200</v>
      </c>
      <c r="X171" s="14">
        <v>45090</v>
      </c>
      <c r="Y171" s="14">
        <v>45286</v>
      </c>
      <c r="Z171" s="14"/>
      <c r="AA171" s="15" t="s">
        <v>28</v>
      </c>
      <c r="AB171" s="27" t="s">
        <v>706</v>
      </c>
      <c r="AC171" s="8">
        <v>2023</v>
      </c>
      <c r="AD171" s="8" t="s">
        <v>58</v>
      </c>
    </row>
    <row r="172" spans="1:30" x14ac:dyDescent="0.25">
      <c r="A172" s="29">
        <v>166</v>
      </c>
      <c r="B172" s="8" t="s">
        <v>23</v>
      </c>
      <c r="C172" s="13" t="s">
        <v>49</v>
      </c>
      <c r="D172" s="13" t="s">
        <v>114</v>
      </c>
      <c r="E172" s="13">
        <f t="shared" si="4"/>
        <v>2</v>
      </c>
      <c r="F172" s="13" t="e">
        <f>VLOOKUP(D172,'[1]GESTIÓN CONTRAC FONAM NACION'!$AC:$AE,2,FALSE)</f>
        <v>#REF!</v>
      </c>
      <c r="G172" s="13" t="e">
        <f t="shared" si="5"/>
        <v>#REF!</v>
      </c>
      <c r="H172" s="21">
        <v>45090</v>
      </c>
      <c r="I172" s="8" t="s">
        <v>115</v>
      </c>
      <c r="J172" s="23"/>
      <c r="K172" s="13" t="s">
        <v>52</v>
      </c>
      <c r="L172" s="24" t="s">
        <v>53</v>
      </c>
      <c r="M172" s="23"/>
      <c r="N172" s="23"/>
      <c r="O172" s="25">
        <v>2729728</v>
      </c>
      <c r="P172" s="26" t="e">
        <v>#VALUE!</v>
      </c>
      <c r="Q172" s="13" t="s">
        <v>54</v>
      </c>
      <c r="R172" s="13" t="s">
        <v>55</v>
      </c>
      <c r="S172" s="115" t="s">
        <v>1288</v>
      </c>
      <c r="T172" s="28"/>
      <c r="U172" s="28">
        <v>43433412</v>
      </c>
      <c r="V172" s="13" t="s">
        <v>116</v>
      </c>
      <c r="W172" s="13">
        <v>200</v>
      </c>
      <c r="X172" s="14">
        <v>45090</v>
      </c>
      <c r="Y172" s="14">
        <v>45290</v>
      </c>
      <c r="Z172" s="14"/>
      <c r="AA172" s="15" t="s">
        <v>28</v>
      </c>
      <c r="AB172" s="27" t="s">
        <v>707</v>
      </c>
      <c r="AC172" s="8">
        <v>2023</v>
      </c>
      <c r="AD172" s="8" t="s">
        <v>58</v>
      </c>
    </row>
    <row r="173" spans="1:30" x14ac:dyDescent="0.25">
      <c r="A173" s="29">
        <v>167</v>
      </c>
      <c r="B173" s="8" t="s">
        <v>23</v>
      </c>
      <c r="C173" s="13" t="s">
        <v>49</v>
      </c>
      <c r="D173" s="8" t="s">
        <v>708</v>
      </c>
      <c r="E173" s="13">
        <f t="shared" si="4"/>
        <v>1</v>
      </c>
      <c r="F173" s="13" t="e">
        <f>VLOOKUP(D173,'[1]GESTIÓN CONTRAC FONAM NACION'!$AC:$AE,2,FALSE)</f>
        <v>#REF!</v>
      </c>
      <c r="G173" s="13" t="e">
        <f t="shared" si="5"/>
        <v>#REF!</v>
      </c>
      <c r="H173" s="21">
        <v>45090</v>
      </c>
      <c r="I173" s="8" t="s">
        <v>124</v>
      </c>
      <c r="J173" s="23"/>
      <c r="K173" s="13" t="s">
        <v>52</v>
      </c>
      <c r="L173" s="24" t="s">
        <v>53</v>
      </c>
      <c r="M173" s="23"/>
      <c r="N173" s="23"/>
      <c r="O173" s="25">
        <v>2896360</v>
      </c>
      <c r="P173" s="26" t="e">
        <v>#VALUE!</v>
      </c>
      <c r="Q173" s="13" t="s">
        <v>54</v>
      </c>
      <c r="R173" s="13" t="s">
        <v>55</v>
      </c>
      <c r="S173" s="115" t="s">
        <v>1290</v>
      </c>
      <c r="T173" s="28"/>
      <c r="U173" s="28">
        <v>1069762916</v>
      </c>
      <c r="V173" s="13" t="s">
        <v>27</v>
      </c>
      <c r="W173" s="13">
        <v>200</v>
      </c>
      <c r="X173" s="14">
        <v>45090</v>
      </c>
      <c r="Y173" s="14">
        <v>45290</v>
      </c>
      <c r="Z173" s="14"/>
      <c r="AA173" s="15" t="s">
        <v>28</v>
      </c>
      <c r="AB173" s="27" t="s">
        <v>709</v>
      </c>
      <c r="AC173" s="8">
        <v>2023</v>
      </c>
      <c r="AD173" s="8" t="s">
        <v>58</v>
      </c>
    </row>
    <row r="174" spans="1:30" x14ac:dyDescent="0.25">
      <c r="A174" s="29">
        <v>168</v>
      </c>
      <c r="B174" s="8" t="s">
        <v>23</v>
      </c>
      <c r="C174" s="13" t="s">
        <v>49</v>
      </c>
      <c r="D174" s="8" t="s">
        <v>92</v>
      </c>
      <c r="E174" s="13">
        <f t="shared" si="4"/>
        <v>2</v>
      </c>
      <c r="F174" s="13" t="e">
        <f>VLOOKUP(D174,'[1]GESTIÓN CONTRAC FONAM NACION'!$AC:$AE,2,FALSE)</f>
        <v>#REF!</v>
      </c>
      <c r="G174" s="13" t="e">
        <f t="shared" si="5"/>
        <v>#REF!</v>
      </c>
      <c r="H174" s="21">
        <v>45090</v>
      </c>
      <c r="I174" s="8" t="s">
        <v>93</v>
      </c>
      <c r="J174" s="23"/>
      <c r="K174" s="13" t="s">
        <v>52</v>
      </c>
      <c r="L174" s="24" t="s">
        <v>53</v>
      </c>
      <c r="M174" s="23"/>
      <c r="N174" s="23"/>
      <c r="O174" s="25">
        <v>2896360</v>
      </c>
      <c r="P174" s="26" t="e">
        <v>#VALUE!</v>
      </c>
      <c r="Q174" s="13" t="s">
        <v>54</v>
      </c>
      <c r="R174" s="13" t="s">
        <v>55</v>
      </c>
      <c r="S174" s="115" t="s">
        <v>1283</v>
      </c>
      <c r="T174" s="28"/>
      <c r="U174" s="28">
        <v>1112787514</v>
      </c>
      <c r="V174" s="13" t="s">
        <v>94</v>
      </c>
      <c r="W174" s="13">
        <v>200</v>
      </c>
      <c r="X174" s="14">
        <v>45090</v>
      </c>
      <c r="Y174" s="14">
        <v>45290</v>
      </c>
      <c r="Z174" s="14"/>
      <c r="AA174" s="15" t="s">
        <v>28</v>
      </c>
      <c r="AB174" s="27" t="s">
        <v>710</v>
      </c>
      <c r="AC174" s="8">
        <v>2023</v>
      </c>
      <c r="AD174" s="8" t="s">
        <v>58</v>
      </c>
    </row>
    <row r="175" spans="1:30" x14ac:dyDescent="0.25">
      <c r="A175" s="29">
        <v>169</v>
      </c>
      <c r="B175" s="8" t="s">
        <v>23</v>
      </c>
      <c r="C175" s="13" t="s">
        <v>49</v>
      </c>
      <c r="D175" s="8" t="s">
        <v>75</v>
      </c>
      <c r="E175" s="13">
        <f t="shared" si="4"/>
        <v>2</v>
      </c>
      <c r="F175" s="13" t="e">
        <f>VLOOKUP(D175,'[1]GESTIÓN CONTRAC FONAM NACION'!$AC:$AE,2,FALSE)</f>
        <v>#REF!</v>
      </c>
      <c r="G175" s="13" t="e">
        <f t="shared" si="5"/>
        <v>#REF!</v>
      </c>
      <c r="H175" s="21">
        <v>45090</v>
      </c>
      <c r="I175" s="22" t="s">
        <v>76</v>
      </c>
      <c r="J175" s="23"/>
      <c r="K175" s="13" t="s">
        <v>52</v>
      </c>
      <c r="L175" s="24" t="s">
        <v>53</v>
      </c>
      <c r="M175" s="23"/>
      <c r="N175" s="23"/>
      <c r="O175" s="25">
        <v>3535980</v>
      </c>
      <c r="P175" s="26" t="e">
        <v>#VALUE!</v>
      </c>
      <c r="Q175" s="13" t="s">
        <v>54</v>
      </c>
      <c r="R175" s="13" t="s">
        <v>55</v>
      </c>
      <c r="S175" s="115" t="s">
        <v>1279</v>
      </c>
      <c r="T175" s="28"/>
      <c r="U175" s="28">
        <v>12745277</v>
      </c>
      <c r="V175" s="13" t="s">
        <v>72</v>
      </c>
      <c r="W175" s="13">
        <v>183</v>
      </c>
      <c r="X175" s="14">
        <v>45089</v>
      </c>
      <c r="Y175" s="14">
        <v>45273</v>
      </c>
      <c r="Z175" s="14"/>
      <c r="AA175" s="15" t="s">
        <v>28</v>
      </c>
      <c r="AB175" s="27" t="s">
        <v>711</v>
      </c>
      <c r="AC175" s="8">
        <v>2023</v>
      </c>
      <c r="AD175" s="8" t="s">
        <v>58</v>
      </c>
    </row>
    <row r="176" spans="1:30" x14ac:dyDescent="0.25">
      <c r="A176" s="29">
        <v>170</v>
      </c>
      <c r="B176" s="8" t="s">
        <v>23</v>
      </c>
      <c r="C176" s="13" t="s">
        <v>49</v>
      </c>
      <c r="D176" s="8" t="s">
        <v>712</v>
      </c>
      <c r="E176" s="13">
        <f t="shared" si="4"/>
        <v>1</v>
      </c>
      <c r="F176" s="13" t="e">
        <f>VLOOKUP(D176,'[1]GESTIÓN CONTRAC FONAM NACION'!$AC:$AE,2,FALSE)</f>
        <v>#REF!</v>
      </c>
      <c r="G176" s="13" t="e">
        <f t="shared" si="5"/>
        <v>#REF!</v>
      </c>
      <c r="H176" s="21">
        <v>45090</v>
      </c>
      <c r="I176" s="8" t="s">
        <v>713</v>
      </c>
      <c r="J176" s="23"/>
      <c r="K176" s="13" t="s">
        <v>52</v>
      </c>
      <c r="L176" s="24" t="s">
        <v>53</v>
      </c>
      <c r="M176" s="23"/>
      <c r="N176" s="23"/>
      <c r="O176" s="25">
        <v>3535980</v>
      </c>
      <c r="P176" s="26">
        <v>5657568</v>
      </c>
      <c r="Q176" s="13" t="s">
        <v>54</v>
      </c>
      <c r="R176" s="13" t="s">
        <v>55</v>
      </c>
      <c r="S176" s="115" t="s">
        <v>1424</v>
      </c>
      <c r="T176" s="28"/>
      <c r="U176" s="28">
        <v>1061711042</v>
      </c>
      <c r="V176" s="13" t="s">
        <v>72</v>
      </c>
      <c r="W176" s="13">
        <v>183</v>
      </c>
      <c r="X176" s="14">
        <v>45090</v>
      </c>
      <c r="Y176" s="14">
        <v>45272</v>
      </c>
      <c r="Z176" s="14">
        <v>45085</v>
      </c>
      <c r="AA176" s="15" t="s">
        <v>56</v>
      </c>
      <c r="AB176" s="27" t="s">
        <v>714</v>
      </c>
      <c r="AC176" s="8">
        <v>2023</v>
      </c>
      <c r="AD176" s="8" t="s">
        <v>58</v>
      </c>
    </row>
    <row r="177" spans="1:30" x14ac:dyDescent="0.25">
      <c r="A177" s="29">
        <v>171</v>
      </c>
      <c r="B177" s="8" t="s">
        <v>23</v>
      </c>
      <c r="C177" s="13" t="s">
        <v>49</v>
      </c>
      <c r="D177" s="8" t="s">
        <v>715</v>
      </c>
      <c r="E177" s="13">
        <f t="shared" si="4"/>
        <v>1</v>
      </c>
      <c r="F177" s="13" t="e">
        <f>VLOOKUP(D177,'[1]GESTIÓN CONTRAC FONAM NACION'!$AC:$AE,2,FALSE)</f>
        <v>#REF!</v>
      </c>
      <c r="G177" s="13" t="e">
        <f t="shared" si="5"/>
        <v>#REF!</v>
      </c>
      <c r="H177" s="21">
        <v>45090</v>
      </c>
      <c r="I177" s="22" t="s">
        <v>84</v>
      </c>
      <c r="J177" s="23"/>
      <c r="K177" s="13" t="s">
        <v>52</v>
      </c>
      <c r="L177" s="24" t="s">
        <v>53</v>
      </c>
      <c r="M177" s="23"/>
      <c r="N177" s="23"/>
      <c r="O177" s="25">
        <v>2896360</v>
      </c>
      <c r="P177" s="26" t="e">
        <v>#VALUE!</v>
      </c>
      <c r="Q177" s="13" t="s">
        <v>54</v>
      </c>
      <c r="R177" s="13" t="s">
        <v>55</v>
      </c>
      <c r="S177" s="114" t="s">
        <v>1281</v>
      </c>
      <c r="T177" s="26"/>
      <c r="U177" s="26">
        <v>66856994</v>
      </c>
      <c r="V177" s="13" t="s">
        <v>85</v>
      </c>
      <c r="W177" s="13">
        <v>200</v>
      </c>
      <c r="X177" s="14">
        <v>45090</v>
      </c>
      <c r="Y177" s="14">
        <v>45290</v>
      </c>
      <c r="Z177" s="14"/>
      <c r="AA177" s="15" t="s">
        <v>28</v>
      </c>
      <c r="AB177" s="27" t="s">
        <v>716</v>
      </c>
      <c r="AC177" s="8">
        <v>2023</v>
      </c>
      <c r="AD177" s="8" t="s">
        <v>58</v>
      </c>
    </row>
    <row r="178" spans="1:30" x14ac:dyDescent="0.25">
      <c r="A178" s="29">
        <v>172</v>
      </c>
      <c r="B178" s="8" t="s">
        <v>23</v>
      </c>
      <c r="C178" s="13" t="s">
        <v>49</v>
      </c>
      <c r="D178" s="8" t="s">
        <v>717</v>
      </c>
      <c r="E178" s="13">
        <f t="shared" si="4"/>
        <v>1</v>
      </c>
      <c r="F178" s="13" t="e">
        <f>VLOOKUP(D178,'[1]GESTIÓN CONTRAC FONAM NACION'!$AC:$AE,2,FALSE)</f>
        <v>#REF!</v>
      </c>
      <c r="G178" s="13" t="e">
        <f t="shared" si="5"/>
        <v>#REF!</v>
      </c>
      <c r="H178" s="21">
        <v>45091</v>
      </c>
      <c r="I178" s="22" t="s">
        <v>133</v>
      </c>
      <c r="J178" s="23"/>
      <c r="K178" s="13" t="s">
        <v>52</v>
      </c>
      <c r="L178" s="24" t="s">
        <v>53</v>
      </c>
      <c r="M178" s="23"/>
      <c r="N178" s="23"/>
      <c r="O178" s="25">
        <v>2896360</v>
      </c>
      <c r="P178" s="26" t="e">
        <v>#VALUE!</v>
      </c>
      <c r="Q178" s="13" t="s">
        <v>54</v>
      </c>
      <c r="R178" s="13" t="s">
        <v>55</v>
      </c>
      <c r="S178" s="115" t="s">
        <v>1292</v>
      </c>
      <c r="T178" s="28"/>
      <c r="U178" s="28">
        <v>1130623796</v>
      </c>
      <c r="V178" s="13" t="s">
        <v>134</v>
      </c>
      <c r="W178" s="13">
        <v>199</v>
      </c>
      <c r="X178" s="14">
        <v>45091</v>
      </c>
      <c r="Y178" s="14">
        <v>45290</v>
      </c>
      <c r="Z178" s="14"/>
      <c r="AA178" s="15" t="s">
        <v>28</v>
      </c>
      <c r="AB178" s="27" t="s">
        <v>718</v>
      </c>
      <c r="AC178" s="8">
        <v>2023</v>
      </c>
      <c r="AD178" s="8" t="s">
        <v>58</v>
      </c>
    </row>
    <row r="179" spans="1:30" x14ac:dyDescent="0.25">
      <c r="A179" s="29">
        <v>173</v>
      </c>
      <c r="B179" s="8" t="s">
        <v>23</v>
      </c>
      <c r="C179" s="13" t="s">
        <v>49</v>
      </c>
      <c r="D179" s="8" t="s">
        <v>173</v>
      </c>
      <c r="E179" s="13">
        <f t="shared" si="4"/>
        <v>2</v>
      </c>
      <c r="F179" s="13" t="e">
        <f>VLOOKUP(D179,'[1]GESTIÓN CONTRAC FONAM NACION'!$AC:$AE,2,FALSE)</f>
        <v>#REF!</v>
      </c>
      <c r="G179" s="13" t="e">
        <f t="shared" si="5"/>
        <v>#REF!</v>
      </c>
      <c r="H179" s="21">
        <v>45092</v>
      </c>
      <c r="I179" s="22" t="s">
        <v>174</v>
      </c>
      <c r="J179" s="23"/>
      <c r="K179" s="13" t="s">
        <v>52</v>
      </c>
      <c r="L179" s="24" t="s">
        <v>53</v>
      </c>
      <c r="M179" s="23"/>
      <c r="N179" s="23"/>
      <c r="O179" s="34">
        <v>2481571</v>
      </c>
      <c r="P179" s="26" t="e">
        <v>#VALUE!</v>
      </c>
      <c r="Q179" s="13" t="s">
        <v>54</v>
      </c>
      <c r="R179" s="13" t="s">
        <v>55</v>
      </c>
      <c r="S179" s="115" t="s">
        <v>1302</v>
      </c>
      <c r="T179" s="28"/>
      <c r="U179" s="28">
        <v>1046953005</v>
      </c>
      <c r="V179" s="13" t="s">
        <v>27</v>
      </c>
      <c r="W179" s="13">
        <v>198</v>
      </c>
      <c r="X179" s="14">
        <v>45092</v>
      </c>
      <c r="Y179" s="14">
        <v>45290</v>
      </c>
      <c r="Z179" s="14"/>
      <c r="AA179" s="15" t="s">
        <v>28</v>
      </c>
      <c r="AB179" s="27" t="s">
        <v>719</v>
      </c>
      <c r="AC179" s="8">
        <v>2023</v>
      </c>
      <c r="AD179" s="8" t="s">
        <v>58</v>
      </c>
    </row>
    <row r="180" spans="1:30" x14ac:dyDescent="0.25">
      <c r="A180" s="29">
        <v>174</v>
      </c>
      <c r="B180" s="8" t="s">
        <v>23</v>
      </c>
      <c r="C180" s="13" t="s">
        <v>49</v>
      </c>
      <c r="D180" s="15" t="s">
        <v>109</v>
      </c>
      <c r="E180" s="13">
        <f t="shared" si="4"/>
        <v>2</v>
      </c>
      <c r="F180" s="13" t="e">
        <f>VLOOKUP(D180,'[1]GESTIÓN CONTRAC FONAM NACION'!$AC:$AE,2,FALSE)</f>
        <v>#REF!</v>
      </c>
      <c r="G180" s="13" t="e">
        <f t="shared" si="5"/>
        <v>#REF!</v>
      </c>
      <c r="H180" s="21">
        <v>45092</v>
      </c>
      <c r="I180" s="22" t="s">
        <v>720</v>
      </c>
      <c r="J180" s="23"/>
      <c r="K180" s="13" t="s">
        <v>52</v>
      </c>
      <c r="L180" s="24" t="s">
        <v>53</v>
      </c>
      <c r="M180" s="23"/>
      <c r="N180" s="23"/>
      <c r="O180" s="25">
        <v>2896360</v>
      </c>
      <c r="P180" s="26" t="e">
        <v>#VALUE!</v>
      </c>
      <c r="Q180" s="13" t="s">
        <v>54</v>
      </c>
      <c r="R180" s="13" t="s">
        <v>55</v>
      </c>
      <c r="S180" s="115" t="s">
        <v>1287</v>
      </c>
      <c r="T180" s="28"/>
      <c r="U180" s="28">
        <v>1110454070</v>
      </c>
      <c r="V180" s="13" t="s">
        <v>111</v>
      </c>
      <c r="W180" s="13">
        <v>189</v>
      </c>
      <c r="X180" s="14">
        <v>45092</v>
      </c>
      <c r="Y180" s="14">
        <v>45290</v>
      </c>
      <c r="Z180" s="14"/>
      <c r="AA180" s="15" t="s">
        <v>28</v>
      </c>
      <c r="AB180" s="27" t="s">
        <v>721</v>
      </c>
      <c r="AC180" s="8">
        <v>2023</v>
      </c>
      <c r="AD180" s="8" t="s">
        <v>58</v>
      </c>
    </row>
    <row r="181" spans="1:30" x14ac:dyDescent="0.25">
      <c r="A181" s="29">
        <v>175</v>
      </c>
      <c r="B181" s="8" t="s">
        <v>23</v>
      </c>
      <c r="C181" s="13" t="s">
        <v>49</v>
      </c>
      <c r="D181" s="8" t="s">
        <v>182</v>
      </c>
      <c r="E181" s="13">
        <f t="shared" si="4"/>
        <v>2</v>
      </c>
      <c r="F181" s="13" t="e">
        <f>VLOOKUP(D181,'[1]GESTIÓN CONTRAC FONAM NACION'!$AC:$AE,2,FALSE)</f>
        <v>#REF!</v>
      </c>
      <c r="G181" s="13" t="e">
        <f t="shared" si="5"/>
        <v>#REF!</v>
      </c>
      <c r="H181" s="21">
        <v>45093</v>
      </c>
      <c r="I181" s="22" t="s">
        <v>183</v>
      </c>
      <c r="J181" s="23"/>
      <c r="K181" s="13" t="s">
        <v>52</v>
      </c>
      <c r="L181" s="24" t="s">
        <v>53</v>
      </c>
      <c r="M181" s="23"/>
      <c r="N181" s="23"/>
      <c r="O181" s="25">
        <v>2896360</v>
      </c>
      <c r="P181" s="26" t="e">
        <v>#VALUE!</v>
      </c>
      <c r="Q181" s="13" t="s">
        <v>54</v>
      </c>
      <c r="R181" s="13" t="s">
        <v>55</v>
      </c>
      <c r="S181" s="114" t="s">
        <v>1305</v>
      </c>
      <c r="T181" s="26"/>
      <c r="U181" s="26">
        <v>1061692064</v>
      </c>
      <c r="V181" s="13" t="s">
        <v>184</v>
      </c>
      <c r="W181" s="13">
        <v>197</v>
      </c>
      <c r="X181" s="14">
        <v>45093</v>
      </c>
      <c r="Y181" s="14">
        <v>45290</v>
      </c>
      <c r="Z181" s="14"/>
      <c r="AA181" s="15" t="s">
        <v>28</v>
      </c>
      <c r="AB181" s="27" t="s">
        <v>722</v>
      </c>
      <c r="AC181" s="8">
        <v>2023</v>
      </c>
      <c r="AD181" s="8" t="s">
        <v>58</v>
      </c>
    </row>
    <row r="182" spans="1:30" x14ac:dyDescent="0.25">
      <c r="A182" s="29">
        <v>176</v>
      </c>
      <c r="B182" s="8" t="s">
        <v>23</v>
      </c>
      <c r="C182" s="13" t="s">
        <v>49</v>
      </c>
      <c r="D182" s="8" t="s">
        <v>723</v>
      </c>
      <c r="E182" s="13">
        <f t="shared" si="4"/>
        <v>1</v>
      </c>
      <c r="F182" s="13" t="e">
        <f>VLOOKUP(D182,'[1]GESTIÓN CONTRAC FONAM NACION'!$AC:$AE,2,FALSE)</f>
        <v>#REF!</v>
      </c>
      <c r="G182" s="13" t="e">
        <f t="shared" si="5"/>
        <v>#REF!</v>
      </c>
      <c r="H182" s="21">
        <v>45093</v>
      </c>
      <c r="I182" s="22" t="s">
        <v>724</v>
      </c>
      <c r="J182" s="23"/>
      <c r="K182" s="13" t="s">
        <v>52</v>
      </c>
      <c r="L182" s="24" t="s">
        <v>53</v>
      </c>
      <c r="M182" s="23"/>
      <c r="N182" s="23"/>
      <c r="O182" s="25">
        <v>5271477</v>
      </c>
      <c r="P182" s="26">
        <v>2635738</v>
      </c>
      <c r="Q182" s="13" t="s">
        <v>54</v>
      </c>
      <c r="R182" s="13" t="s">
        <v>55</v>
      </c>
      <c r="S182" s="115" t="s">
        <v>1425</v>
      </c>
      <c r="T182" s="28"/>
      <c r="U182" s="28">
        <v>1017150245</v>
      </c>
      <c r="V182" s="13" t="s">
        <v>27</v>
      </c>
      <c r="W182" s="13">
        <v>197</v>
      </c>
      <c r="X182" s="14">
        <v>45093</v>
      </c>
      <c r="Y182" s="14">
        <v>45290</v>
      </c>
      <c r="Z182" s="14"/>
      <c r="AA182" s="15" t="s">
        <v>28</v>
      </c>
      <c r="AB182" s="27" t="s">
        <v>725</v>
      </c>
      <c r="AC182" s="8">
        <v>2023</v>
      </c>
      <c r="AD182" s="8" t="s">
        <v>58</v>
      </c>
    </row>
    <row r="183" spans="1:30" x14ac:dyDescent="0.25">
      <c r="A183" s="29">
        <v>177</v>
      </c>
      <c r="B183" s="8" t="s">
        <v>23</v>
      </c>
      <c r="C183" s="13" t="s">
        <v>49</v>
      </c>
      <c r="D183" s="15" t="s">
        <v>187</v>
      </c>
      <c r="E183" s="13">
        <f t="shared" si="4"/>
        <v>2</v>
      </c>
      <c r="F183" s="13" t="e">
        <f>VLOOKUP(D183,'[1]GESTIÓN CONTRAC FONAM NACION'!$AC:$AE,2,FALSE)</f>
        <v>#REF!</v>
      </c>
      <c r="G183" s="13" t="e">
        <f t="shared" si="5"/>
        <v>#REF!</v>
      </c>
      <c r="H183" s="21">
        <v>45093</v>
      </c>
      <c r="I183" s="22" t="s">
        <v>188</v>
      </c>
      <c r="J183" s="23"/>
      <c r="K183" s="13" t="s">
        <v>52</v>
      </c>
      <c r="L183" s="24" t="s">
        <v>53</v>
      </c>
      <c r="M183" s="23"/>
      <c r="N183" s="23"/>
      <c r="O183" s="34">
        <v>2896360</v>
      </c>
      <c r="P183" s="26" t="e">
        <v>#VALUE!</v>
      </c>
      <c r="Q183" s="13" t="s">
        <v>54</v>
      </c>
      <c r="R183" s="13" t="s">
        <v>55</v>
      </c>
      <c r="S183" s="114" t="s">
        <v>1306</v>
      </c>
      <c r="T183" s="26"/>
      <c r="U183" s="26">
        <v>1061763316</v>
      </c>
      <c r="V183" s="13" t="s">
        <v>189</v>
      </c>
      <c r="W183" s="13">
        <v>197</v>
      </c>
      <c r="X183" s="14">
        <v>45093</v>
      </c>
      <c r="Y183" s="14">
        <v>45290</v>
      </c>
      <c r="Z183" s="14"/>
      <c r="AA183" s="15" t="s">
        <v>28</v>
      </c>
      <c r="AB183" s="27" t="s">
        <v>726</v>
      </c>
      <c r="AC183" s="8">
        <v>2023</v>
      </c>
      <c r="AD183" s="8" t="s">
        <v>58</v>
      </c>
    </row>
    <row r="184" spans="1:30" x14ac:dyDescent="0.25">
      <c r="A184" s="29">
        <v>178</v>
      </c>
      <c r="B184" s="8" t="s">
        <v>23</v>
      </c>
      <c r="C184" s="13" t="s">
        <v>49</v>
      </c>
      <c r="D184" s="8" t="s">
        <v>232</v>
      </c>
      <c r="E184" s="13">
        <f t="shared" si="4"/>
        <v>2</v>
      </c>
      <c r="F184" s="13" t="e">
        <f>VLOOKUP(D184,'[1]GESTIÓN CONTRAC FONAM NACION'!$AC:$AE,2,FALSE)</f>
        <v>#REF!</v>
      </c>
      <c r="G184" s="13" t="e">
        <f t="shared" si="5"/>
        <v>#REF!</v>
      </c>
      <c r="H184" s="21">
        <v>45097</v>
      </c>
      <c r="I184" s="22" t="s">
        <v>233</v>
      </c>
      <c r="J184" s="23"/>
      <c r="K184" s="13" t="s">
        <v>52</v>
      </c>
      <c r="L184" s="24" t="s">
        <v>53</v>
      </c>
      <c r="M184" s="23"/>
      <c r="N184" s="23"/>
      <c r="O184" s="34">
        <v>4820400</v>
      </c>
      <c r="P184" s="26" t="e">
        <v>#VALUE!</v>
      </c>
      <c r="Q184" s="13" t="s">
        <v>54</v>
      </c>
      <c r="R184" s="13" t="s">
        <v>55</v>
      </c>
      <c r="S184" s="114" t="s">
        <v>1319</v>
      </c>
      <c r="T184" s="26"/>
      <c r="U184" s="26">
        <v>1015410513</v>
      </c>
      <c r="V184" s="13" t="s">
        <v>116</v>
      </c>
      <c r="W184" s="13">
        <v>193</v>
      </c>
      <c r="X184" s="14">
        <v>45097</v>
      </c>
      <c r="Y184" s="14">
        <v>45290</v>
      </c>
      <c r="Z184" s="14"/>
      <c r="AA184" s="15" t="s">
        <v>28</v>
      </c>
      <c r="AB184" s="27" t="s">
        <v>727</v>
      </c>
      <c r="AC184" s="8">
        <v>2023</v>
      </c>
      <c r="AD184" s="8" t="s">
        <v>58</v>
      </c>
    </row>
    <row r="185" spans="1:30" x14ac:dyDescent="0.25">
      <c r="A185" s="29">
        <v>179</v>
      </c>
      <c r="B185" s="8" t="s">
        <v>23</v>
      </c>
      <c r="C185" s="13" t="s">
        <v>49</v>
      </c>
      <c r="D185" s="15" t="s">
        <v>277</v>
      </c>
      <c r="E185" s="13">
        <f t="shared" si="4"/>
        <v>2</v>
      </c>
      <c r="F185" s="13" t="e">
        <f>VLOOKUP(D185,'[1]GESTIÓN CONTRAC FONAM NACION'!$AC:$AE,2,FALSE)</f>
        <v>#REF!</v>
      </c>
      <c r="G185" s="13" t="e">
        <f t="shared" si="5"/>
        <v>#REF!</v>
      </c>
      <c r="H185" s="21">
        <v>45098</v>
      </c>
      <c r="I185" s="22" t="s">
        <v>278</v>
      </c>
      <c r="J185" s="23"/>
      <c r="K185" s="13" t="s">
        <v>52</v>
      </c>
      <c r="L185" s="24" t="s">
        <v>53</v>
      </c>
      <c r="M185" s="23"/>
      <c r="N185" s="23"/>
      <c r="O185" s="34">
        <v>2896360</v>
      </c>
      <c r="P185" s="26" t="e">
        <v>#VALUE!</v>
      </c>
      <c r="Q185" s="13" t="s">
        <v>54</v>
      </c>
      <c r="R185" s="13" t="s">
        <v>55</v>
      </c>
      <c r="S185" s="114" t="s">
        <v>1329</v>
      </c>
      <c r="T185" s="26"/>
      <c r="U185" s="26">
        <v>1088282343</v>
      </c>
      <c r="V185" s="13" t="s">
        <v>279</v>
      </c>
      <c r="W185" s="13">
        <v>192</v>
      </c>
      <c r="X185" s="14">
        <v>45098</v>
      </c>
      <c r="Y185" s="14">
        <v>45290</v>
      </c>
      <c r="Z185" s="14"/>
      <c r="AA185" s="15" t="s">
        <v>28</v>
      </c>
      <c r="AB185" s="27" t="s">
        <v>728</v>
      </c>
      <c r="AC185" s="8">
        <v>2023</v>
      </c>
      <c r="AD185" s="8" t="s">
        <v>58</v>
      </c>
    </row>
    <row r="186" spans="1:30" x14ac:dyDescent="0.25">
      <c r="A186" s="29">
        <v>180</v>
      </c>
      <c r="B186" s="8" t="s">
        <v>23</v>
      </c>
      <c r="C186" s="13" t="s">
        <v>49</v>
      </c>
      <c r="D186" s="15" t="s">
        <v>729</v>
      </c>
      <c r="E186" s="13">
        <f t="shared" si="4"/>
        <v>1</v>
      </c>
      <c r="F186" s="13" t="e">
        <f>VLOOKUP(D186,'[1]GESTIÓN CONTRAC FONAM NACION'!$AC:$AE,2,FALSE)</f>
        <v>#REF!</v>
      </c>
      <c r="G186" s="13" t="e">
        <f t="shared" si="5"/>
        <v>#REF!</v>
      </c>
      <c r="H186" s="21">
        <v>45099</v>
      </c>
      <c r="I186" s="22" t="s">
        <v>335</v>
      </c>
      <c r="J186" s="23"/>
      <c r="K186" s="13" t="s">
        <v>52</v>
      </c>
      <c r="L186" s="24" t="s">
        <v>53</v>
      </c>
      <c r="M186" s="23"/>
      <c r="N186" s="23"/>
      <c r="O186" s="25">
        <v>2896360</v>
      </c>
      <c r="P186" s="26" t="e">
        <v>#VALUE!</v>
      </c>
      <c r="Q186" s="13" t="s">
        <v>54</v>
      </c>
      <c r="R186" s="13" t="s">
        <v>55</v>
      </c>
      <c r="S186" s="114" t="s">
        <v>1341</v>
      </c>
      <c r="T186" s="26"/>
      <c r="U186" s="26">
        <v>16114311</v>
      </c>
      <c r="V186" s="13" t="s">
        <v>336</v>
      </c>
      <c r="W186" s="13">
        <v>191</v>
      </c>
      <c r="X186" s="14">
        <v>45099</v>
      </c>
      <c r="Y186" s="14">
        <v>45290</v>
      </c>
      <c r="Z186" s="14"/>
      <c r="AA186" s="15" t="s">
        <v>28</v>
      </c>
      <c r="AB186" s="27" t="s">
        <v>730</v>
      </c>
      <c r="AC186" s="8">
        <v>2023</v>
      </c>
      <c r="AD186" s="8" t="s">
        <v>58</v>
      </c>
    </row>
    <row r="187" spans="1:30" x14ac:dyDescent="0.25">
      <c r="A187" s="29">
        <v>181</v>
      </c>
      <c r="B187" s="8" t="s">
        <v>23</v>
      </c>
      <c r="C187" s="13" t="s">
        <v>49</v>
      </c>
      <c r="D187" s="8" t="s">
        <v>367</v>
      </c>
      <c r="E187" s="13">
        <f t="shared" si="4"/>
        <v>2</v>
      </c>
      <c r="F187" s="13" t="e">
        <f>VLOOKUP(D187,'[1]GESTIÓN CONTRAC FONAM NACION'!$AC:$AE,2,FALSE)</f>
        <v>#REF!</v>
      </c>
      <c r="G187" s="13" t="e">
        <f t="shared" si="5"/>
        <v>#REF!</v>
      </c>
      <c r="H187" s="21">
        <v>45100</v>
      </c>
      <c r="I187" s="22" t="s">
        <v>368</v>
      </c>
      <c r="J187" s="23"/>
      <c r="K187" s="13" t="s">
        <v>52</v>
      </c>
      <c r="L187" s="24" t="s">
        <v>53</v>
      </c>
      <c r="M187" s="23"/>
      <c r="N187" s="23"/>
      <c r="O187" s="25">
        <v>3889578</v>
      </c>
      <c r="P187" s="26" t="e">
        <v>#VALUE!</v>
      </c>
      <c r="Q187" s="13" t="s">
        <v>54</v>
      </c>
      <c r="R187" s="13" t="s">
        <v>55</v>
      </c>
      <c r="S187" s="114" t="s">
        <v>1348</v>
      </c>
      <c r="T187" s="26"/>
      <c r="U187" s="26">
        <v>1081700258</v>
      </c>
      <c r="V187" s="13" t="s">
        <v>106</v>
      </c>
      <c r="W187" s="13">
        <v>183</v>
      </c>
      <c r="X187" s="14">
        <v>45100</v>
      </c>
      <c r="Y187" s="14">
        <v>45283</v>
      </c>
      <c r="Z187" s="14"/>
      <c r="AA187" s="15" t="s">
        <v>28</v>
      </c>
      <c r="AB187" s="27" t="s">
        <v>731</v>
      </c>
      <c r="AC187" s="8">
        <v>2023</v>
      </c>
      <c r="AD187" s="8" t="s">
        <v>58</v>
      </c>
    </row>
    <row r="188" spans="1:30" x14ac:dyDescent="0.25">
      <c r="A188" s="29">
        <v>182</v>
      </c>
      <c r="B188" s="8" t="s">
        <v>23</v>
      </c>
      <c r="C188" s="13" t="s">
        <v>49</v>
      </c>
      <c r="D188" s="15" t="s">
        <v>732</v>
      </c>
      <c r="E188" s="13">
        <f t="shared" si="4"/>
        <v>1</v>
      </c>
      <c r="F188" s="13" t="e">
        <f>VLOOKUP(D188,'[1]GESTIÓN CONTRAC FONAM NACION'!$AC:$AE,2,FALSE)</f>
        <v>#REF!</v>
      </c>
      <c r="G188" s="13" t="e">
        <f t="shared" si="5"/>
        <v>#REF!</v>
      </c>
      <c r="H188" s="21">
        <v>45100</v>
      </c>
      <c r="I188" s="22" t="s">
        <v>733</v>
      </c>
      <c r="J188" s="23"/>
      <c r="K188" s="13" t="s">
        <v>52</v>
      </c>
      <c r="L188" s="24" t="s">
        <v>53</v>
      </c>
      <c r="M188" s="23"/>
      <c r="N188" s="23"/>
      <c r="O188" s="25">
        <v>5271477</v>
      </c>
      <c r="P188" s="26">
        <v>1405727</v>
      </c>
      <c r="Q188" s="13" t="s">
        <v>54</v>
      </c>
      <c r="R188" s="13" t="s">
        <v>55</v>
      </c>
      <c r="S188" s="114" t="s">
        <v>1426</v>
      </c>
      <c r="T188" s="26"/>
      <c r="U188" s="26">
        <v>1124848071</v>
      </c>
      <c r="V188" s="13" t="s">
        <v>94</v>
      </c>
      <c r="W188" s="13">
        <v>121</v>
      </c>
      <c r="X188" s="14">
        <v>45100</v>
      </c>
      <c r="Y188" s="14">
        <v>45222</v>
      </c>
      <c r="Z188" s="14"/>
      <c r="AA188" s="15" t="s">
        <v>28</v>
      </c>
      <c r="AB188" s="27" t="s">
        <v>731</v>
      </c>
      <c r="AC188" s="8">
        <v>2023</v>
      </c>
      <c r="AD188" s="8" t="s">
        <v>58</v>
      </c>
    </row>
    <row r="189" spans="1:30" x14ac:dyDescent="0.25">
      <c r="A189" s="29">
        <v>183</v>
      </c>
      <c r="B189" s="8" t="s">
        <v>23</v>
      </c>
      <c r="C189" s="13" t="s">
        <v>49</v>
      </c>
      <c r="D189" s="8" t="s">
        <v>352</v>
      </c>
      <c r="E189" s="13">
        <f t="shared" si="4"/>
        <v>2</v>
      </c>
      <c r="F189" s="13" t="e">
        <f>VLOOKUP(D189,'[1]GESTIÓN CONTRAC FONAM NACION'!$AC:$AE,2,FALSE)</f>
        <v>#REF!</v>
      </c>
      <c r="G189" s="13" t="e">
        <f t="shared" si="5"/>
        <v>#REF!</v>
      </c>
      <c r="H189" s="21">
        <v>45100</v>
      </c>
      <c r="I189" s="22" t="s">
        <v>353</v>
      </c>
      <c r="J189" s="23"/>
      <c r="K189" s="13" t="s">
        <v>52</v>
      </c>
      <c r="L189" s="24" t="s">
        <v>53</v>
      </c>
      <c r="M189" s="23"/>
      <c r="N189" s="23"/>
      <c r="O189" s="34">
        <v>3535980</v>
      </c>
      <c r="P189" s="26" t="e">
        <v>#VALUE!</v>
      </c>
      <c r="Q189" s="13" t="s">
        <v>54</v>
      </c>
      <c r="R189" s="13" t="s">
        <v>55</v>
      </c>
      <c r="S189" s="115" t="s">
        <v>1344</v>
      </c>
      <c r="T189" s="28"/>
      <c r="U189" s="28">
        <v>1061757358</v>
      </c>
      <c r="V189" s="13" t="s">
        <v>189</v>
      </c>
      <c r="W189" s="13">
        <v>183</v>
      </c>
      <c r="X189" s="14">
        <v>45100</v>
      </c>
      <c r="Y189" s="14">
        <v>45283</v>
      </c>
      <c r="Z189" s="14"/>
      <c r="AA189" s="15" t="s">
        <v>28</v>
      </c>
      <c r="AB189" s="27" t="s">
        <v>730</v>
      </c>
      <c r="AC189" s="8">
        <v>2023</v>
      </c>
      <c r="AD189" s="8" t="s">
        <v>58</v>
      </c>
    </row>
    <row r="190" spans="1:30" x14ac:dyDescent="0.25">
      <c r="A190" s="29">
        <v>184</v>
      </c>
      <c r="B190" s="8" t="s">
        <v>23</v>
      </c>
      <c r="C190" s="13" t="s">
        <v>49</v>
      </c>
      <c r="D190" s="15" t="s">
        <v>734</v>
      </c>
      <c r="E190" s="13">
        <f t="shared" si="4"/>
        <v>1</v>
      </c>
      <c r="F190" s="13" t="e">
        <f>VLOOKUP(D190,'[1]GESTIÓN CONTRAC FONAM NACION'!$AC:$AE,2,FALSE)</f>
        <v>#REF!</v>
      </c>
      <c r="G190" s="13" t="e">
        <f t="shared" si="5"/>
        <v>#REF!</v>
      </c>
      <c r="H190" s="21">
        <v>45100</v>
      </c>
      <c r="I190" s="22" t="s">
        <v>735</v>
      </c>
      <c r="J190" s="23"/>
      <c r="K190" s="13" t="s">
        <v>52</v>
      </c>
      <c r="L190" s="24" t="s">
        <v>53</v>
      </c>
      <c r="M190" s="23"/>
      <c r="N190" s="23"/>
      <c r="O190" s="34">
        <v>4278535</v>
      </c>
      <c r="P190" s="26">
        <v>0</v>
      </c>
      <c r="Q190" s="13" t="s">
        <v>54</v>
      </c>
      <c r="R190" s="13" t="s">
        <v>55</v>
      </c>
      <c r="S190" s="115" t="s">
        <v>1427</v>
      </c>
      <c r="T190" s="28"/>
      <c r="U190" s="28">
        <v>1085933613</v>
      </c>
      <c r="V190" s="13" t="s">
        <v>27</v>
      </c>
      <c r="W190" s="13">
        <v>125</v>
      </c>
      <c r="X190" s="14">
        <v>45100</v>
      </c>
      <c r="Y190" s="14">
        <v>45225</v>
      </c>
      <c r="Z190" s="14"/>
      <c r="AA190" s="15" t="s">
        <v>28</v>
      </c>
      <c r="AB190" s="27" t="s">
        <v>736</v>
      </c>
      <c r="AC190" s="8">
        <v>2023</v>
      </c>
      <c r="AD190" s="8" t="s">
        <v>58</v>
      </c>
    </row>
    <row r="191" spans="1:30" x14ac:dyDescent="0.25">
      <c r="A191" s="29">
        <v>185</v>
      </c>
      <c r="B191" s="8" t="s">
        <v>23</v>
      </c>
      <c r="C191" s="13" t="s">
        <v>49</v>
      </c>
      <c r="D191" s="8" t="s">
        <v>391</v>
      </c>
      <c r="E191" s="13">
        <f t="shared" si="4"/>
        <v>2</v>
      </c>
      <c r="F191" s="13" t="e">
        <f>VLOOKUP(D191,'[1]GESTIÓN CONTRAC FONAM NACION'!$AC:$AE,2,FALSE)</f>
        <v>#REF!</v>
      </c>
      <c r="G191" s="13" t="e">
        <f t="shared" si="5"/>
        <v>#REF!</v>
      </c>
      <c r="H191" s="21">
        <v>45103</v>
      </c>
      <c r="I191" s="22" t="s">
        <v>392</v>
      </c>
      <c r="J191" s="23"/>
      <c r="K191" s="13" t="s">
        <v>52</v>
      </c>
      <c r="L191" s="24" t="s">
        <v>53</v>
      </c>
      <c r="M191" s="23"/>
      <c r="N191" s="23"/>
      <c r="O191" s="25">
        <v>3399000</v>
      </c>
      <c r="P191" s="26" t="e">
        <v>#VALUE!</v>
      </c>
      <c r="Q191" s="13" t="s">
        <v>54</v>
      </c>
      <c r="R191" s="13" t="s">
        <v>55</v>
      </c>
      <c r="S191" s="114" t="s">
        <v>1354</v>
      </c>
      <c r="T191" s="26"/>
      <c r="U191" s="26">
        <v>1152689538</v>
      </c>
      <c r="V191" s="13" t="s">
        <v>116</v>
      </c>
      <c r="W191" s="13">
        <v>187</v>
      </c>
      <c r="X191" s="14">
        <v>45103</v>
      </c>
      <c r="Y191" s="14">
        <v>45290</v>
      </c>
      <c r="Z191" s="14"/>
      <c r="AA191" s="15" t="s">
        <v>28</v>
      </c>
      <c r="AB191" s="27" t="s">
        <v>737</v>
      </c>
      <c r="AC191" s="8">
        <v>2023</v>
      </c>
      <c r="AD191" s="8" t="s">
        <v>58</v>
      </c>
    </row>
    <row r="192" spans="1:30" x14ac:dyDescent="0.25">
      <c r="A192" s="29">
        <v>186</v>
      </c>
      <c r="B192" s="8" t="s">
        <v>23</v>
      </c>
      <c r="C192" s="13" t="s">
        <v>49</v>
      </c>
      <c r="D192" s="8" t="s">
        <v>371</v>
      </c>
      <c r="E192" s="13">
        <f t="shared" si="4"/>
        <v>2</v>
      </c>
      <c r="F192" s="13" t="e">
        <f>VLOOKUP(D192,'[1]GESTIÓN CONTRAC FONAM NACION'!$AC:$AE,2,FALSE)</f>
        <v>#REF!</v>
      </c>
      <c r="G192" s="13" t="e">
        <f t="shared" si="5"/>
        <v>#REF!</v>
      </c>
      <c r="H192" s="21">
        <v>45103</v>
      </c>
      <c r="I192" s="22" t="s">
        <v>372</v>
      </c>
      <c r="J192" s="23"/>
      <c r="K192" s="13" t="s">
        <v>52</v>
      </c>
      <c r="L192" s="24" t="s">
        <v>53</v>
      </c>
      <c r="M192" s="23"/>
      <c r="N192" s="23"/>
      <c r="O192" s="25">
        <v>3889578</v>
      </c>
      <c r="P192" s="26" t="e">
        <v>#VALUE!</v>
      </c>
      <c r="Q192" s="13" t="s">
        <v>54</v>
      </c>
      <c r="R192" s="13" t="s">
        <v>55</v>
      </c>
      <c r="S192" s="114" t="s">
        <v>1349</v>
      </c>
      <c r="T192" s="26"/>
      <c r="U192" s="26">
        <v>38600096</v>
      </c>
      <c r="V192" s="13" t="s">
        <v>279</v>
      </c>
      <c r="W192" s="13">
        <v>187</v>
      </c>
      <c r="X192" s="14">
        <v>45103</v>
      </c>
      <c r="Y192" s="14">
        <v>45290</v>
      </c>
      <c r="Z192" s="14"/>
      <c r="AA192" s="15" t="s">
        <v>28</v>
      </c>
      <c r="AB192" s="27" t="s">
        <v>738</v>
      </c>
      <c r="AC192" s="8">
        <v>2023</v>
      </c>
      <c r="AD192" s="8" t="s">
        <v>58</v>
      </c>
    </row>
    <row r="193" spans="1:30" x14ac:dyDescent="0.25">
      <c r="A193" s="29">
        <v>187</v>
      </c>
      <c r="B193" s="8" t="s">
        <v>23</v>
      </c>
      <c r="C193" s="13" t="s">
        <v>49</v>
      </c>
      <c r="D193" s="8" t="s">
        <v>298</v>
      </c>
      <c r="E193" s="13">
        <f t="shared" si="4"/>
        <v>2</v>
      </c>
      <c r="F193" s="13" t="e">
        <f>VLOOKUP(D193,'[1]GESTIÓN CONTRAC FONAM NACION'!$AC:$AE,2,FALSE)</f>
        <v>#REF!</v>
      </c>
      <c r="G193" s="13" t="e">
        <f t="shared" si="5"/>
        <v>#REF!</v>
      </c>
      <c r="H193" s="21">
        <v>45103</v>
      </c>
      <c r="I193" s="22" t="s">
        <v>299</v>
      </c>
      <c r="J193" s="23"/>
      <c r="K193" s="13" t="s">
        <v>52</v>
      </c>
      <c r="L193" s="24" t="s">
        <v>53</v>
      </c>
      <c r="M193" s="23"/>
      <c r="N193" s="23"/>
      <c r="O193" s="25">
        <v>4727782</v>
      </c>
      <c r="P193" s="26" t="e">
        <v>#VALUE!</v>
      </c>
      <c r="Q193" s="13" t="s">
        <v>54</v>
      </c>
      <c r="R193" s="13" t="s">
        <v>55</v>
      </c>
      <c r="S193" s="114" t="s">
        <v>1334</v>
      </c>
      <c r="T193" s="26"/>
      <c r="U193" s="26">
        <v>93412983</v>
      </c>
      <c r="V193" s="13" t="s">
        <v>85</v>
      </c>
      <c r="W193" s="13">
        <v>187</v>
      </c>
      <c r="X193" s="14">
        <v>45103</v>
      </c>
      <c r="Y193" s="14">
        <v>45290</v>
      </c>
      <c r="Z193" s="14"/>
      <c r="AA193" s="15" t="s">
        <v>28</v>
      </c>
      <c r="AB193" s="27" t="s">
        <v>739</v>
      </c>
      <c r="AC193" s="8">
        <v>2023</v>
      </c>
      <c r="AD193" s="8" t="s">
        <v>58</v>
      </c>
    </row>
    <row r="194" spans="1:30" x14ac:dyDescent="0.25">
      <c r="A194" s="29">
        <v>188</v>
      </c>
      <c r="B194" s="8" t="s">
        <v>23</v>
      </c>
      <c r="C194" s="13" t="s">
        <v>49</v>
      </c>
      <c r="D194" s="15" t="s">
        <v>408</v>
      </c>
      <c r="E194" s="13">
        <f t="shared" si="4"/>
        <v>2</v>
      </c>
      <c r="F194" s="13" t="e">
        <f>VLOOKUP(D194,'[1]GESTIÓN CONTRAC FONAM NACION'!$AC:$AE,2,FALSE)</f>
        <v>#REF!</v>
      </c>
      <c r="G194" s="13" t="e">
        <f t="shared" si="5"/>
        <v>#REF!</v>
      </c>
      <c r="H194" s="21">
        <v>45105</v>
      </c>
      <c r="I194" s="22" t="s">
        <v>409</v>
      </c>
      <c r="J194" s="23"/>
      <c r="K194" s="13" t="s">
        <v>52</v>
      </c>
      <c r="L194" s="24" t="s">
        <v>53</v>
      </c>
      <c r="M194" s="23"/>
      <c r="N194" s="23"/>
      <c r="O194" s="25">
        <v>3889578</v>
      </c>
      <c r="P194" s="26" t="e">
        <v>#VALUE!</v>
      </c>
      <c r="Q194" s="13" t="s">
        <v>54</v>
      </c>
      <c r="R194" s="13" t="s">
        <v>55</v>
      </c>
      <c r="S194" s="114" t="s">
        <v>1357</v>
      </c>
      <c r="T194" s="26"/>
      <c r="U194" s="26">
        <v>1020440251</v>
      </c>
      <c r="V194" s="13" t="s">
        <v>116</v>
      </c>
      <c r="W194" s="13">
        <v>183</v>
      </c>
      <c r="X194" s="14">
        <v>45105</v>
      </c>
      <c r="Y194" s="14">
        <v>45288</v>
      </c>
      <c r="Z194" s="14"/>
      <c r="AA194" s="15" t="s">
        <v>28</v>
      </c>
      <c r="AB194" s="27" t="s">
        <v>740</v>
      </c>
      <c r="AC194" s="8">
        <v>2023</v>
      </c>
      <c r="AD194" s="8" t="s">
        <v>58</v>
      </c>
    </row>
    <row r="195" spans="1:30" x14ac:dyDescent="0.25">
      <c r="A195" s="29">
        <v>189</v>
      </c>
      <c r="B195" s="8" t="s">
        <v>23</v>
      </c>
      <c r="C195" s="13" t="s">
        <v>49</v>
      </c>
      <c r="D195" s="15" t="s">
        <v>741</v>
      </c>
      <c r="E195" s="13">
        <f t="shared" ref="E195:E258" si="6">COUNTIF(D:D,D195)</f>
        <v>1</v>
      </c>
      <c r="F195" s="13" t="e">
        <f>VLOOKUP(D195,'[1]GESTIÓN CONTRAC FONAM NACION'!$AC:$AE,2,FALSE)</f>
        <v>#REF!</v>
      </c>
      <c r="G195" s="13" t="e">
        <f t="shared" ref="G195:G258" si="7">IF(E195=F195,1,"")</f>
        <v>#REF!</v>
      </c>
      <c r="H195" s="21">
        <v>45107</v>
      </c>
      <c r="I195" s="15" t="s">
        <v>742</v>
      </c>
      <c r="J195" s="23"/>
      <c r="K195" s="13" t="s">
        <v>52</v>
      </c>
      <c r="L195" s="24" t="s">
        <v>53</v>
      </c>
      <c r="M195" s="23"/>
      <c r="N195" s="23"/>
      <c r="O195" s="25">
        <v>2481571</v>
      </c>
      <c r="P195" s="26">
        <v>0</v>
      </c>
      <c r="Q195" s="13" t="s">
        <v>54</v>
      </c>
      <c r="R195" s="13" t="s">
        <v>55</v>
      </c>
      <c r="S195" s="115" t="s">
        <v>1428</v>
      </c>
      <c r="T195" s="28"/>
      <c r="U195" s="28">
        <v>1001370281</v>
      </c>
      <c r="V195" s="13" t="s">
        <v>27</v>
      </c>
      <c r="W195" s="13">
        <v>118</v>
      </c>
      <c r="X195" s="14">
        <v>45107</v>
      </c>
      <c r="Y195" s="14">
        <v>45219</v>
      </c>
      <c r="Z195" s="14"/>
      <c r="AA195" s="15" t="s">
        <v>28</v>
      </c>
      <c r="AB195" s="27" t="s">
        <v>743</v>
      </c>
      <c r="AC195" s="8">
        <v>2023</v>
      </c>
      <c r="AD195" s="8" t="s">
        <v>58</v>
      </c>
    </row>
    <row r="196" spans="1:30" x14ac:dyDescent="0.25">
      <c r="A196" s="42">
        <v>190</v>
      </c>
      <c r="B196" s="8" t="s">
        <v>23</v>
      </c>
      <c r="C196" s="13" t="s">
        <v>49</v>
      </c>
      <c r="D196" s="15" t="s">
        <v>744</v>
      </c>
      <c r="E196" s="13">
        <f t="shared" si="6"/>
        <v>1</v>
      </c>
      <c r="F196" s="13" t="e">
        <f>VLOOKUP(D196,'[1]GESTIÓN CONTRAC FONAM NACION'!$AC:$AE,2,FALSE)</f>
        <v>#REF!</v>
      </c>
      <c r="G196" s="13" t="e">
        <f t="shared" si="7"/>
        <v>#REF!</v>
      </c>
      <c r="H196" s="43">
        <v>45107</v>
      </c>
      <c r="I196" s="8" t="s">
        <v>166</v>
      </c>
      <c r="J196" s="23"/>
      <c r="K196" s="13" t="s">
        <v>52</v>
      </c>
      <c r="L196" s="24" t="s">
        <v>53</v>
      </c>
      <c r="M196" s="23"/>
      <c r="N196" s="23"/>
      <c r="O196" s="25">
        <v>1700220</v>
      </c>
      <c r="P196" s="26">
        <v>0</v>
      </c>
      <c r="Q196" s="13" t="s">
        <v>54</v>
      </c>
      <c r="R196" s="13" t="s">
        <v>55</v>
      </c>
      <c r="S196" s="115" t="s">
        <v>1429</v>
      </c>
      <c r="T196" s="28"/>
      <c r="U196" s="28">
        <v>1053804877</v>
      </c>
      <c r="V196" s="13" t="s">
        <v>94</v>
      </c>
      <c r="W196" s="13">
        <v>1183</v>
      </c>
      <c r="X196" s="14">
        <v>45107</v>
      </c>
      <c r="Y196" s="14">
        <v>45181</v>
      </c>
      <c r="Z196" s="14"/>
      <c r="AA196" s="15" t="s">
        <v>99</v>
      </c>
      <c r="AB196" s="27" t="s">
        <v>745</v>
      </c>
      <c r="AC196" s="8">
        <v>2023</v>
      </c>
      <c r="AD196" s="8" t="s">
        <v>58</v>
      </c>
    </row>
    <row r="197" spans="1:30" x14ac:dyDescent="0.25">
      <c r="A197" s="62" t="s">
        <v>746</v>
      </c>
      <c r="B197" s="8" t="s">
        <v>23</v>
      </c>
      <c r="C197" s="13" t="s">
        <v>49</v>
      </c>
      <c r="D197" s="15" t="s">
        <v>747</v>
      </c>
      <c r="E197" s="13">
        <f t="shared" si="6"/>
        <v>1</v>
      </c>
      <c r="F197" s="13" t="e">
        <f>VLOOKUP(D197,'[1]GESTIÓN CONTRAC FONAM NACION'!$AC:$AE,2,FALSE)</f>
        <v>#REF!</v>
      </c>
      <c r="G197" s="13" t="e">
        <f t="shared" si="7"/>
        <v>#REF!</v>
      </c>
      <c r="H197" s="43">
        <v>45182</v>
      </c>
      <c r="I197" s="8" t="s">
        <v>166</v>
      </c>
      <c r="J197" s="23"/>
      <c r="K197" s="13" t="s">
        <v>52</v>
      </c>
      <c r="L197" s="24" t="s">
        <v>53</v>
      </c>
      <c r="M197" s="23"/>
      <c r="N197" s="23"/>
      <c r="O197" s="25">
        <v>1700220</v>
      </c>
      <c r="P197" s="26">
        <v>0</v>
      </c>
      <c r="Q197" s="13" t="s">
        <v>54</v>
      </c>
      <c r="R197" s="13" t="s">
        <v>55</v>
      </c>
      <c r="S197" s="115" t="s">
        <v>1430</v>
      </c>
      <c r="T197" s="28"/>
      <c r="U197" s="28">
        <v>1053854922</v>
      </c>
      <c r="V197" s="13" t="s">
        <v>94</v>
      </c>
      <c r="W197" s="13">
        <v>108</v>
      </c>
      <c r="X197" s="14">
        <v>45182</v>
      </c>
      <c r="Y197" s="14">
        <v>45290</v>
      </c>
      <c r="Z197" s="14"/>
      <c r="AA197" s="15" t="s">
        <v>28</v>
      </c>
      <c r="AB197" s="27" t="s">
        <v>745</v>
      </c>
      <c r="AC197" s="8">
        <v>2023</v>
      </c>
      <c r="AD197" s="8" t="s">
        <v>58</v>
      </c>
    </row>
    <row r="198" spans="1:30" x14ac:dyDescent="0.25">
      <c r="A198" s="29">
        <v>191</v>
      </c>
      <c r="B198" s="8" t="s">
        <v>23</v>
      </c>
      <c r="C198" s="13" t="s">
        <v>49</v>
      </c>
      <c r="D198" s="8" t="s">
        <v>440</v>
      </c>
      <c r="E198" s="13">
        <f t="shared" si="6"/>
        <v>2</v>
      </c>
      <c r="F198" s="13" t="e">
        <f>VLOOKUP(D198,'[1]GESTIÓN CONTRAC FONAM NACION'!$AC:$AE,2,FALSE)</f>
        <v>#REF!</v>
      </c>
      <c r="G198" s="13" t="e">
        <f t="shared" si="7"/>
        <v>#REF!</v>
      </c>
      <c r="H198" s="21">
        <v>45113</v>
      </c>
      <c r="I198" s="22" t="s">
        <v>441</v>
      </c>
      <c r="J198" s="23"/>
      <c r="K198" s="13" t="s">
        <v>52</v>
      </c>
      <c r="L198" s="24" t="s">
        <v>53</v>
      </c>
      <c r="M198" s="23"/>
      <c r="N198" s="23"/>
      <c r="O198" s="34">
        <v>3535980</v>
      </c>
      <c r="P198" s="26">
        <v>0</v>
      </c>
      <c r="Q198" s="13" t="s">
        <v>54</v>
      </c>
      <c r="R198" s="13" t="s">
        <v>55</v>
      </c>
      <c r="S198" s="115" t="s">
        <v>1365</v>
      </c>
      <c r="T198" s="28"/>
      <c r="U198" s="28">
        <v>1087646521</v>
      </c>
      <c r="V198" s="13" t="s">
        <v>129</v>
      </c>
      <c r="W198" s="13">
        <v>177</v>
      </c>
      <c r="X198" s="14">
        <v>45113</v>
      </c>
      <c r="Y198" s="14">
        <v>45290</v>
      </c>
      <c r="Z198" s="14"/>
      <c r="AA198" s="15" t="s">
        <v>28</v>
      </c>
      <c r="AB198" s="27" t="s">
        <v>748</v>
      </c>
      <c r="AC198" s="8">
        <v>2023</v>
      </c>
      <c r="AD198" s="8" t="s">
        <v>58</v>
      </c>
    </row>
    <row r="199" spans="1:30" x14ac:dyDescent="0.25">
      <c r="A199" s="29">
        <v>192</v>
      </c>
      <c r="B199" s="8" t="s">
        <v>23</v>
      </c>
      <c r="C199" s="13" t="s">
        <v>49</v>
      </c>
      <c r="D199" s="15" t="s">
        <v>749</v>
      </c>
      <c r="E199" s="13">
        <f t="shared" si="6"/>
        <v>1</v>
      </c>
      <c r="F199" s="13" t="e">
        <f>VLOOKUP(D199,'[1]GESTIÓN CONTRAC FONAM NACION'!$AC:$AE,2,FALSE)</f>
        <v>#REF!</v>
      </c>
      <c r="G199" s="13" t="e">
        <f t="shared" si="7"/>
        <v>#REF!</v>
      </c>
      <c r="H199" s="21">
        <v>45113</v>
      </c>
      <c r="I199" s="22" t="s">
        <v>750</v>
      </c>
      <c r="J199" s="23"/>
      <c r="K199" s="13" t="s">
        <v>52</v>
      </c>
      <c r="L199" s="24" t="s">
        <v>53</v>
      </c>
      <c r="M199" s="23"/>
      <c r="N199" s="23"/>
      <c r="O199" s="25">
        <v>2896360</v>
      </c>
      <c r="P199" s="26">
        <v>0</v>
      </c>
      <c r="Q199" s="13" t="s">
        <v>54</v>
      </c>
      <c r="R199" s="13" t="s">
        <v>55</v>
      </c>
      <c r="S199" s="115" t="s">
        <v>1431</v>
      </c>
      <c r="T199" s="28"/>
      <c r="U199" s="28">
        <v>9930098</v>
      </c>
      <c r="V199" s="13" t="s">
        <v>94</v>
      </c>
      <c r="W199" s="13">
        <v>177</v>
      </c>
      <c r="X199" s="14">
        <v>45114</v>
      </c>
      <c r="Y199" s="14">
        <v>45290</v>
      </c>
      <c r="Z199" s="14"/>
      <c r="AA199" s="15" t="s">
        <v>28</v>
      </c>
      <c r="AB199" s="27" t="s">
        <v>751</v>
      </c>
      <c r="AC199" s="8">
        <v>2023</v>
      </c>
      <c r="AD199" s="8" t="s">
        <v>58</v>
      </c>
    </row>
    <row r="200" spans="1:30" x14ac:dyDescent="0.25">
      <c r="A200" s="29">
        <v>193</v>
      </c>
      <c r="B200" s="8" t="s">
        <v>23</v>
      </c>
      <c r="C200" s="13" t="s">
        <v>49</v>
      </c>
      <c r="D200" s="8" t="s">
        <v>752</v>
      </c>
      <c r="E200" s="13">
        <f t="shared" si="6"/>
        <v>1</v>
      </c>
      <c r="F200" s="13" t="e">
        <f>VLOOKUP(D200,'[1]GESTIÓN CONTRAC FONAM NACION'!$AC:$AE,2,FALSE)</f>
        <v>#REF!</v>
      </c>
      <c r="G200" s="13" t="e">
        <f t="shared" si="7"/>
        <v>#REF!</v>
      </c>
      <c r="H200" s="21">
        <v>45114</v>
      </c>
      <c r="I200" s="8" t="s">
        <v>488</v>
      </c>
      <c r="J200" s="23"/>
      <c r="K200" s="13" t="s">
        <v>52</v>
      </c>
      <c r="L200" s="24" t="s">
        <v>53</v>
      </c>
      <c r="M200" s="23"/>
      <c r="N200" s="23"/>
      <c r="O200" s="25">
        <v>3535980</v>
      </c>
      <c r="P200" s="26" t="e">
        <v>#VALUE!</v>
      </c>
      <c r="Q200" s="13" t="s">
        <v>54</v>
      </c>
      <c r="R200" s="13" t="s">
        <v>55</v>
      </c>
      <c r="S200" s="115" t="s">
        <v>1377</v>
      </c>
      <c r="T200" s="28"/>
      <c r="U200" s="28">
        <v>1085278999</v>
      </c>
      <c r="V200" s="13" t="s">
        <v>129</v>
      </c>
      <c r="W200" s="13">
        <v>176</v>
      </c>
      <c r="X200" s="14">
        <v>45114</v>
      </c>
      <c r="Y200" s="14">
        <v>45290</v>
      </c>
      <c r="Z200" s="14"/>
      <c r="AA200" s="15" t="s">
        <v>28</v>
      </c>
      <c r="AB200" s="27" t="s">
        <v>753</v>
      </c>
      <c r="AC200" s="8">
        <v>2023</v>
      </c>
      <c r="AD200" s="8" t="s">
        <v>58</v>
      </c>
    </row>
    <row r="201" spans="1:30" x14ac:dyDescent="0.25">
      <c r="A201" s="29">
        <v>194</v>
      </c>
      <c r="B201" s="8" t="s">
        <v>23</v>
      </c>
      <c r="C201" s="13" t="s">
        <v>49</v>
      </c>
      <c r="D201" s="8" t="s">
        <v>754</v>
      </c>
      <c r="E201" s="13">
        <f t="shared" si="6"/>
        <v>1</v>
      </c>
      <c r="F201" s="13" t="e">
        <f>VLOOKUP(D201,'[1]GESTIÓN CONTRAC FONAM NACION'!$AC:$AE,2,FALSE)</f>
        <v>#REF!</v>
      </c>
      <c r="G201" s="13" t="e">
        <f t="shared" si="7"/>
        <v>#REF!</v>
      </c>
      <c r="H201" s="21">
        <v>45114</v>
      </c>
      <c r="I201" s="22" t="s">
        <v>433</v>
      </c>
      <c r="J201" s="23"/>
      <c r="K201" s="13" t="s">
        <v>52</v>
      </c>
      <c r="L201" s="24" t="s">
        <v>53</v>
      </c>
      <c r="M201" s="23"/>
      <c r="N201" s="23"/>
      <c r="O201" s="34">
        <v>3889578</v>
      </c>
      <c r="P201" s="26">
        <v>0</v>
      </c>
      <c r="Q201" s="13" t="s">
        <v>54</v>
      </c>
      <c r="R201" s="13" t="s">
        <v>55</v>
      </c>
      <c r="S201" s="115" t="s">
        <v>1432</v>
      </c>
      <c r="T201" s="28"/>
      <c r="U201" s="28">
        <v>1085326002</v>
      </c>
      <c r="V201" s="13" t="s">
        <v>129</v>
      </c>
      <c r="W201" s="13">
        <v>176</v>
      </c>
      <c r="X201" s="14">
        <v>45114</v>
      </c>
      <c r="Y201" s="14">
        <v>45290</v>
      </c>
      <c r="Z201" s="14"/>
      <c r="AA201" s="15" t="s">
        <v>28</v>
      </c>
      <c r="AB201" s="27" t="s">
        <v>755</v>
      </c>
      <c r="AC201" s="8">
        <v>2023</v>
      </c>
      <c r="AD201" s="8" t="s">
        <v>58</v>
      </c>
    </row>
    <row r="202" spans="1:30" x14ac:dyDescent="0.25">
      <c r="A202" s="29">
        <v>195</v>
      </c>
      <c r="B202" s="8" t="s">
        <v>23</v>
      </c>
      <c r="C202" s="13" t="s">
        <v>49</v>
      </c>
      <c r="D202" s="8" t="s">
        <v>526</v>
      </c>
      <c r="E202" s="13">
        <f t="shared" si="6"/>
        <v>2</v>
      </c>
      <c r="F202" s="13" t="e">
        <f>VLOOKUP(D202,'[1]GESTIÓN CONTRAC FONAM NACION'!$AC:$AE,2,FALSE)</f>
        <v>#REF!</v>
      </c>
      <c r="G202" s="13" t="e">
        <f t="shared" si="7"/>
        <v>#REF!</v>
      </c>
      <c r="H202" s="21">
        <v>45117</v>
      </c>
      <c r="I202" s="56" t="s">
        <v>527</v>
      </c>
      <c r="J202" s="23"/>
      <c r="K202" s="13" t="s">
        <v>52</v>
      </c>
      <c r="L202" s="24" t="s">
        <v>53</v>
      </c>
      <c r="M202" s="23"/>
      <c r="N202" s="23"/>
      <c r="O202" s="25">
        <v>3889578</v>
      </c>
      <c r="P202" s="26">
        <v>0</v>
      </c>
      <c r="Q202" s="13" t="s">
        <v>54</v>
      </c>
      <c r="R202" s="13" t="s">
        <v>55</v>
      </c>
      <c r="S202" s="115" t="s">
        <v>1387</v>
      </c>
      <c r="T202" s="28"/>
      <c r="U202" s="28">
        <v>24335593</v>
      </c>
      <c r="V202" s="13" t="s">
        <v>94</v>
      </c>
      <c r="W202" s="13">
        <v>173</v>
      </c>
      <c r="X202" s="14">
        <v>45117</v>
      </c>
      <c r="Y202" s="14">
        <v>45290</v>
      </c>
      <c r="Z202" s="14"/>
      <c r="AA202" s="15" t="s">
        <v>28</v>
      </c>
      <c r="AB202" s="27" t="s">
        <v>756</v>
      </c>
      <c r="AC202" s="8">
        <v>2023</v>
      </c>
      <c r="AD202" s="8" t="s">
        <v>58</v>
      </c>
    </row>
    <row r="203" spans="1:30" x14ac:dyDescent="0.25">
      <c r="A203" s="29">
        <v>196</v>
      </c>
      <c r="B203" s="8" t="s">
        <v>23</v>
      </c>
      <c r="C203" s="13" t="s">
        <v>49</v>
      </c>
      <c r="D203" s="8" t="s">
        <v>558</v>
      </c>
      <c r="E203" s="13">
        <f t="shared" si="6"/>
        <v>2</v>
      </c>
      <c r="F203" s="13" t="e">
        <f>VLOOKUP(D203,'[1]GESTIÓN CONTRAC FONAM NACION'!$AC:$AE,2,FALSE)</f>
        <v>#REF!</v>
      </c>
      <c r="G203" s="13" t="e">
        <f t="shared" si="7"/>
        <v>#REF!</v>
      </c>
      <c r="H203" s="21">
        <v>45118</v>
      </c>
      <c r="I203" s="56" t="s">
        <v>559</v>
      </c>
      <c r="J203" s="23"/>
      <c r="K203" s="13" t="s">
        <v>52</v>
      </c>
      <c r="L203" s="24" t="s">
        <v>53</v>
      </c>
      <c r="M203" s="23"/>
      <c r="N203" s="23"/>
      <c r="O203" s="25">
        <v>5271477</v>
      </c>
      <c r="P203" s="26">
        <v>0</v>
      </c>
      <c r="Q203" s="13" t="s">
        <v>54</v>
      </c>
      <c r="R203" s="13" t="s">
        <v>55</v>
      </c>
      <c r="S203" s="114" t="s">
        <v>1395</v>
      </c>
      <c r="T203" s="26"/>
      <c r="U203" s="26">
        <v>98463150</v>
      </c>
      <c r="V203" s="13" t="s">
        <v>27</v>
      </c>
      <c r="W203" s="13">
        <v>172</v>
      </c>
      <c r="X203" s="14">
        <v>45118</v>
      </c>
      <c r="Y203" s="14">
        <v>45290</v>
      </c>
      <c r="Z203" s="14"/>
      <c r="AA203" s="15" t="s">
        <v>28</v>
      </c>
      <c r="AB203" s="27" t="s">
        <v>757</v>
      </c>
      <c r="AC203" s="8">
        <v>2023</v>
      </c>
      <c r="AD203" s="8" t="s">
        <v>58</v>
      </c>
    </row>
    <row r="204" spans="1:30" x14ac:dyDescent="0.25">
      <c r="A204" s="29">
        <v>197</v>
      </c>
      <c r="B204" s="8" t="s">
        <v>23</v>
      </c>
      <c r="C204" s="13" t="s">
        <v>49</v>
      </c>
      <c r="D204" s="8" t="s">
        <v>554</v>
      </c>
      <c r="E204" s="13">
        <f t="shared" si="6"/>
        <v>2</v>
      </c>
      <c r="F204" s="13" t="e">
        <f>VLOOKUP(D204,'[1]GESTIÓN CONTRAC FONAM NACION'!$AC:$AE,2,FALSE)</f>
        <v>#REF!</v>
      </c>
      <c r="G204" s="13" t="e">
        <f t="shared" si="7"/>
        <v>#REF!</v>
      </c>
      <c r="H204" s="21">
        <v>45117</v>
      </c>
      <c r="I204" s="56" t="s">
        <v>555</v>
      </c>
      <c r="J204" s="23"/>
      <c r="K204" s="13" t="s">
        <v>52</v>
      </c>
      <c r="L204" s="24" t="s">
        <v>53</v>
      </c>
      <c r="M204" s="23"/>
      <c r="N204" s="23"/>
      <c r="O204" s="25">
        <v>3889578</v>
      </c>
      <c r="P204" s="26">
        <v>0</v>
      </c>
      <c r="Q204" s="13" t="s">
        <v>54</v>
      </c>
      <c r="R204" s="13" t="s">
        <v>55</v>
      </c>
      <c r="S204" s="114" t="s">
        <v>1394</v>
      </c>
      <c r="T204" s="26"/>
      <c r="U204" s="26">
        <v>1005089297</v>
      </c>
      <c r="V204" s="13" t="s">
        <v>27</v>
      </c>
      <c r="W204" s="13">
        <v>173</v>
      </c>
      <c r="X204" s="14">
        <v>45117</v>
      </c>
      <c r="Y204" s="14">
        <v>45290</v>
      </c>
      <c r="Z204" s="14"/>
      <c r="AA204" s="15" t="s">
        <v>28</v>
      </c>
      <c r="AB204" s="27" t="s">
        <v>758</v>
      </c>
      <c r="AC204" s="8">
        <v>2023</v>
      </c>
      <c r="AD204" s="8" t="s">
        <v>58</v>
      </c>
    </row>
    <row r="205" spans="1:30" x14ac:dyDescent="0.25">
      <c r="A205" s="29">
        <v>198</v>
      </c>
      <c r="B205" s="8" t="s">
        <v>23</v>
      </c>
      <c r="C205" s="13" t="s">
        <v>49</v>
      </c>
      <c r="D205" s="8" t="s">
        <v>759</v>
      </c>
      <c r="E205" s="13">
        <f t="shared" si="6"/>
        <v>1</v>
      </c>
      <c r="F205" s="13" t="e">
        <f>VLOOKUP(D205,'[1]GESTIÓN CONTRAC FONAM NACION'!$AC:$AE,2,FALSE)</f>
        <v>#REF!</v>
      </c>
      <c r="G205" s="13" t="e">
        <f t="shared" si="7"/>
        <v>#REF!</v>
      </c>
      <c r="H205" s="21">
        <v>45118</v>
      </c>
      <c r="I205" s="56" t="s">
        <v>547</v>
      </c>
      <c r="J205" s="23"/>
      <c r="K205" s="13" t="s">
        <v>52</v>
      </c>
      <c r="L205" s="24" t="s">
        <v>53</v>
      </c>
      <c r="M205" s="23"/>
      <c r="N205" s="23"/>
      <c r="O205" s="25">
        <v>3889578</v>
      </c>
      <c r="P205" s="26">
        <v>0</v>
      </c>
      <c r="Q205" s="13" t="s">
        <v>54</v>
      </c>
      <c r="R205" s="13" t="s">
        <v>55</v>
      </c>
      <c r="S205" s="114" t="s">
        <v>1392</v>
      </c>
      <c r="T205" s="26"/>
      <c r="U205" s="26">
        <v>1053773349</v>
      </c>
      <c r="V205" s="13" t="s">
        <v>94</v>
      </c>
      <c r="W205" s="13">
        <v>172</v>
      </c>
      <c r="X205" s="14">
        <v>45118</v>
      </c>
      <c r="Y205" s="14">
        <v>45290</v>
      </c>
      <c r="Z205" s="14"/>
      <c r="AA205" s="15" t="s">
        <v>28</v>
      </c>
      <c r="AB205" s="27" t="s">
        <v>760</v>
      </c>
      <c r="AC205" s="8">
        <v>2023</v>
      </c>
      <c r="AD205" s="8" t="s">
        <v>58</v>
      </c>
    </row>
    <row r="206" spans="1:30" x14ac:dyDescent="0.25">
      <c r="A206" s="29">
        <v>199</v>
      </c>
      <c r="B206" s="8" t="s">
        <v>23</v>
      </c>
      <c r="C206" s="13" t="s">
        <v>49</v>
      </c>
      <c r="D206" s="8" t="s">
        <v>761</v>
      </c>
      <c r="E206" s="13">
        <f t="shared" si="6"/>
        <v>1</v>
      </c>
      <c r="F206" s="13" t="e">
        <f>VLOOKUP(D206,'[1]GESTIÓN CONTRAC FONAM NACION'!$AC:$AE,2,FALSE)</f>
        <v>#REF!</v>
      </c>
      <c r="G206" s="13" t="e">
        <f t="shared" si="7"/>
        <v>#REF!</v>
      </c>
      <c r="H206" s="21">
        <v>45118</v>
      </c>
      <c r="I206" s="22" t="s">
        <v>762</v>
      </c>
      <c r="J206" s="23"/>
      <c r="K206" s="13" t="s">
        <v>52</v>
      </c>
      <c r="L206" s="24" t="s">
        <v>53</v>
      </c>
      <c r="M206" s="23"/>
      <c r="N206" s="23"/>
      <c r="O206" s="34">
        <v>1497991</v>
      </c>
      <c r="P206" s="26">
        <v>0</v>
      </c>
      <c r="Q206" s="13" t="s">
        <v>54</v>
      </c>
      <c r="R206" s="13" t="s">
        <v>55</v>
      </c>
      <c r="S206" s="115" t="s">
        <v>1433</v>
      </c>
      <c r="T206" s="28"/>
      <c r="U206" s="28">
        <v>1088251168</v>
      </c>
      <c r="V206" s="13" t="s">
        <v>763</v>
      </c>
      <c r="W206" s="13">
        <v>172</v>
      </c>
      <c r="X206" s="14">
        <v>45119</v>
      </c>
      <c r="Y206" s="14">
        <v>45290</v>
      </c>
      <c r="Z206" s="14"/>
      <c r="AA206" s="15" t="s">
        <v>28</v>
      </c>
      <c r="AB206" s="27" t="s">
        <v>764</v>
      </c>
      <c r="AC206" s="8">
        <v>2023</v>
      </c>
      <c r="AD206" s="8" t="s">
        <v>58</v>
      </c>
    </row>
    <row r="207" spans="1:30" x14ac:dyDescent="0.25">
      <c r="A207" s="29">
        <v>200</v>
      </c>
      <c r="B207" s="8" t="s">
        <v>23</v>
      </c>
      <c r="C207" s="13" t="s">
        <v>49</v>
      </c>
      <c r="D207" s="8" t="s">
        <v>530</v>
      </c>
      <c r="E207" s="13">
        <f t="shared" si="6"/>
        <v>2</v>
      </c>
      <c r="F207" s="13" t="e">
        <f>VLOOKUP(D207,'[1]GESTIÓN CONTRAC FONAM NACION'!$AC:$AE,2,FALSE)</f>
        <v>#REF!</v>
      </c>
      <c r="G207" s="13" t="e">
        <f t="shared" si="7"/>
        <v>#REF!</v>
      </c>
      <c r="H207" s="21">
        <v>45119</v>
      </c>
      <c r="I207" s="8" t="s">
        <v>531</v>
      </c>
      <c r="J207" s="23"/>
      <c r="K207" s="13" t="s">
        <v>52</v>
      </c>
      <c r="L207" s="24" t="s">
        <v>53</v>
      </c>
      <c r="M207" s="23"/>
      <c r="N207" s="23"/>
      <c r="O207" s="25">
        <v>3535980</v>
      </c>
      <c r="P207" s="26">
        <v>0</v>
      </c>
      <c r="Q207" s="13" t="s">
        <v>54</v>
      </c>
      <c r="R207" s="13" t="s">
        <v>55</v>
      </c>
      <c r="S207" s="115" t="s">
        <v>1388</v>
      </c>
      <c r="T207" s="55"/>
      <c r="U207" s="55">
        <v>24340774</v>
      </c>
      <c r="V207" s="13" t="s">
        <v>94</v>
      </c>
      <c r="W207" s="13">
        <v>171</v>
      </c>
      <c r="X207" s="14">
        <v>45119</v>
      </c>
      <c r="Y207" s="14">
        <v>45290</v>
      </c>
      <c r="Z207" s="14"/>
      <c r="AA207" s="15" t="s">
        <v>28</v>
      </c>
      <c r="AB207" s="27" t="s">
        <v>765</v>
      </c>
      <c r="AC207" s="8">
        <v>2023</v>
      </c>
      <c r="AD207" s="8" t="s">
        <v>58</v>
      </c>
    </row>
    <row r="208" spans="1:30" x14ac:dyDescent="0.25">
      <c r="A208" s="29">
        <v>201</v>
      </c>
      <c r="B208" s="8" t="s">
        <v>23</v>
      </c>
      <c r="C208" s="13" t="s">
        <v>49</v>
      </c>
      <c r="D208" s="8" t="s">
        <v>599</v>
      </c>
      <c r="E208" s="13">
        <f t="shared" si="6"/>
        <v>2</v>
      </c>
      <c r="F208" s="13" t="e">
        <f>VLOOKUP(D208,'[1]GESTIÓN CONTRAC FONAM NACION'!$AC:$AE,2,FALSE)</f>
        <v>#REF!</v>
      </c>
      <c r="G208" s="13" t="e">
        <f t="shared" si="7"/>
        <v>#REF!</v>
      </c>
      <c r="H208" s="21">
        <v>45120</v>
      </c>
      <c r="I208" s="8" t="s">
        <v>766</v>
      </c>
      <c r="J208" s="23"/>
      <c r="K208" s="13" t="s">
        <v>52</v>
      </c>
      <c r="L208" s="24" t="s">
        <v>53</v>
      </c>
      <c r="M208" s="23"/>
      <c r="N208" s="23"/>
      <c r="O208" s="25">
        <v>3889578</v>
      </c>
      <c r="P208" s="26">
        <v>0</v>
      </c>
      <c r="Q208" s="13" t="s">
        <v>54</v>
      </c>
      <c r="R208" s="13" t="s">
        <v>55</v>
      </c>
      <c r="S208" s="114" t="s">
        <v>1406</v>
      </c>
      <c r="T208" s="26"/>
      <c r="U208" s="26">
        <v>1061724033</v>
      </c>
      <c r="V208" s="13" t="s">
        <v>111</v>
      </c>
      <c r="W208" s="13">
        <v>170</v>
      </c>
      <c r="X208" s="14">
        <v>45120</v>
      </c>
      <c r="Y208" s="14">
        <v>45290</v>
      </c>
      <c r="Z208" s="14"/>
      <c r="AA208" s="15" t="s">
        <v>28</v>
      </c>
      <c r="AB208" s="27" t="s">
        <v>767</v>
      </c>
      <c r="AC208" s="8">
        <v>2023</v>
      </c>
      <c r="AD208" s="8" t="s">
        <v>58</v>
      </c>
    </row>
    <row r="209" spans="1:30" x14ac:dyDescent="0.25">
      <c r="A209" s="29">
        <v>202</v>
      </c>
      <c r="B209" s="8" t="s">
        <v>23</v>
      </c>
      <c r="C209" s="13" t="s">
        <v>49</v>
      </c>
      <c r="D209" s="8" t="s">
        <v>542</v>
      </c>
      <c r="E209" s="13">
        <f t="shared" si="6"/>
        <v>2</v>
      </c>
      <c r="F209" s="13" t="e">
        <f>VLOOKUP(D209,'[1]GESTIÓN CONTRAC FONAM NACION'!$AC:$AE,2,FALSE)</f>
        <v>#REF!</v>
      </c>
      <c r="G209" s="13" t="e">
        <f t="shared" si="7"/>
        <v>#REF!</v>
      </c>
      <c r="H209" s="21">
        <v>45120</v>
      </c>
      <c r="I209" s="56" t="s">
        <v>543</v>
      </c>
      <c r="J209" s="23"/>
      <c r="K209" s="13" t="s">
        <v>52</v>
      </c>
      <c r="L209" s="24" t="s">
        <v>53</v>
      </c>
      <c r="M209" s="23"/>
      <c r="N209" s="23"/>
      <c r="O209" s="25">
        <v>4820400</v>
      </c>
      <c r="P209" s="26">
        <v>0</v>
      </c>
      <c r="Q209" s="13" t="s">
        <v>54</v>
      </c>
      <c r="R209" s="13" t="s">
        <v>55</v>
      </c>
      <c r="S209" s="114" t="s">
        <v>1391</v>
      </c>
      <c r="T209" s="26"/>
      <c r="U209" s="26">
        <v>1061756408</v>
      </c>
      <c r="V209" s="13" t="s">
        <v>94</v>
      </c>
      <c r="W209" s="13">
        <v>170</v>
      </c>
      <c r="X209" s="14">
        <v>45120</v>
      </c>
      <c r="Y209" s="14">
        <v>45290</v>
      </c>
      <c r="Z209" s="14"/>
      <c r="AA209" s="15" t="s">
        <v>28</v>
      </c>
      <c r="AB209" s="27" t="s">
        <v>768</v>
      </c>
      <c r="AC209" s="8">
        <v>2023</v>
      </c>
      <c r="AD209" s="8" t="s">
        <v>58</v>
      </c>
    </row>
    <row r="210" spans="1:30" x14ac:dyDescent="0.25">
      <c r="A210" s="29">
        <v>203</v>
      </c>
      <c r="B210" s="8" t="s">
        <v>23</v>
      </c>
      <c r="C210" s="13" t="s">
        <v>49</v>
      </c>
      <c r="D210" s="8" t="s">
        <v>769</v>
      </c>
      <c r="E210" s="13">
        <f t="shared" si="6"/>
        <v>1</v>
      </c>
      <c r="F210" s="13" t="e">
        <f>VLOOKUP(D210,'[1]GESTIÓN CONTRAC FONAM NACION'!$AC:$AE,2,FALSE)</f>
        <v>#REF!</v>
      </c>
      <c r="G210" s="13" t="e">
        <f t="shared" si="7"/>
        <v>#REF!</v>
      </c>
      <c r="H210" s="21">
        <v>45121</v>
      </c>
      <c r="I210" s="8" t="s">
        <v>770</v>
      </c>
      <c r="J210" s="23"/>
      <c r="K210" s="13" t="s">
        <v>52</v>
      </c>
      <c r="L210" s="24" t="s">
        <v>53</v>
      </c>
      <c r="M210" s="23"/>
      <c r="N210" s="23"/>
      <c r="O210" s="34">
        <v>4727782</v>
      </c>
      <c r="P210" s="26">
        <v>0</v>
      </c>
      <c r="Q210" s="13" t="s">
        <v>54</v>
      </c>
      <c r="R210" s="13" t="s">
        <v>55</v>
      </c>
      <c r="S210" s="115" t="s">
        <v>1407</v>
      </c>
      <c r="T210" s="28"/>
      <c r="U210" s="28">
        <v>27225016</v>
      </c>
      <c r="V210" s="13" t="s">
        <v>771</v>
      </c>
      <c r="W210" s="13">
        <v>120</v>
      </c>
      <c r="X210" s="14">
        <v>45121</v>
      </c>
      <c r="Y210" s="14">
        <v>45182</v>
      </c>
      <c r="Z210" s="14"/>
      <c r="AA210" s="15" t="s">
        <v>28</v>
      </c>
      <c r="AB210" s="27" t="s">
        <v>772</v>
      </c>
      <c r="AC210" s="8">
        <v>2023</v>
      </c>
      <c r="AD210" s="8" t="s">
        <v>58</v>
      </c>
    </row>
    <row r="211" spans="1:30" x14ac:dyDescent="0.25">
      <c r="A211" s="29">
        <v>204</v>
      </c>
      <c r="B211" s="8" t="s">
        <v>23</v>
      </c>
      <c r="C211" s="13" t="s">
        <v>49</v>
      </c>
      <c r="D211" s="8" t="s">
        <v>460</v>
      </c>
      <c r="E211" s="13">
        <f t="shared" si="6"/>
        <v>2</v>
      </c>
      <c r="F211" s="13" t="e">
        <f>VLOOKUP(D211,'[1]GESTIÓN CONTRAC FONAM NACION'!$AC:$AE,2,FALSE)</f>
        <v>#REF!</v>
      </c>
      <c r="G211" s="13" t="e">
        <f t="shared" si="7"/>
        <v>#REF!</v>
      </c>
      <c r="H211" s="21">
        <v>45121</v>
      </c>
      <c r="I211" s="22" t="s">
        <v>461</v>
      </c>
      <c r="J211" s="23"/>
      <c r="K211" s="13" t="s">
        <v>52</v>
      </c>
      <c r="L211" s="24" t="s">
        <v>53</v>
      </c>
      <c r="M211" s="23"/>
      <c r="N211" s="23"/>
      <c r="O211" s="25">
        <v>1497991</v>
      </c>
      <c r="P211" s="26" t="e">
        <v>#VALUE!</v>
      </c>
      <c r="Q211" s="13" t="s">
        <v>54</v>
      </c>
      <c r="R211" s="13" t="s">
        <v>55</v>
      </c>
      <c r="S211" s="114" t="s">
        <v>1370</v>
      </c>
      <c r="T211" s="26"/>
      <c r="U211" s="26">
        <v>34544209</v>
      </c>
      <c r="V211" s="13" t="s">
        <v>27</v>
      </c>
      <c r="W211" s="13">
        <v>169</v>
      </c>
      <c r="X211" s="14">
        <v>45121</v>
      </c>
      <c r="Y211" s="14">
        <v>45290</v>
      </c>
      <c r="Z211" s="14"/>
      <c r="AA211" s="15" t="s">
        <v>28</v>
      </c>
      <c r="AB211" s="27" t="s">
        <v>773</v>
      </c>
      <c r="AC211" s="8">
        <v>2023</v>
      </c>
      <c r="AD211" s="8" t="s">
        <v>58</v>
      </c>
    </row>
    <row r="212" spans="1:30" x14ac:dyDescent="0.25">
      <c r="A212" s="29">
        <v>205</v>
      </c>
      <c r="B212" s="8" t="s">
        <v>23</v>
      </c>
      <c r="C212" s="13" t="s">
        <v>49</v>
      </c>
      <c r="D212" s="8" t="s">
        <v>565</v>
      </c>
      <c r="E212" s="13">
        <f t="shared" si="6"/>
        <v>2</v>
      </c>
      <c r="F212" s="13" t="e">
        <f>VLOOKUP(D212,'[1]GESTIÓN CONTRAC FONAM NACION'!$AC:$AE,2,FALSE)</f>
        <v>#REF!</v>
      </c>
      <c r="G212" s="13" t="e">
        <f t="shared" si="7"/>
        <v>#REF!</v>
      </c>
      <c r="H212" s="21">
        <v>45121</v>
      </c>
      <c r="I212" s="8" t="s">
        <v>774</v>
      </c>
      <c r="J212" s="23"/>
      <c r="K212" s="13" t="s">
        <v>52</v>
      </c>
      <c r="L212" s="24" t="s">
        <v>53</v>
      </c>
      <c r="M212" s="23"/>
      <c r="N212" s="23"/>
      <c r="O212" s="34">
        <v>4727782</v>
      </c>
      <c r="P212" s="26">
        <v>0</v>
      </c>
      <c r="Q212" s="13" t="s">
        <v>54</v>
      </c>
      <c r="R212" s="13" t="s">
        <v>55</v>
      </c>
      <c r="S212" s="115" t="s">
        <v>1397</v>
      </c>
      <c r="T212" s="28"/>
      <c r="U212" s="28">
        <v>1088973417</v>
      </c>
      <c r="V212" s="13" t="s">
        <v>184</v>
      </c>
      <c r="W212" s="13">
        <v>169</v>
      </c>
      <c r="X212" s="14">
        <v>45121</v>
      </c>
      <c r="Y212" s="14">
        <v>45290</v>
      </c>
      <c r="Z212" s="14"/>
      <c r="AA212" s="15" t="s">
        <v>28</v>
      </c>
      <c r="AB212" s="27" t="s">
        <v>775</v>
      </c>
      <c r="AC212" s="8">
        <v>2023</v>
      </c>
      <c r="AD212" s="8" t="s">
        <v>58</v>
      </c>
    </row>
    <row r="213" spans="1:30" x14ac:dyDescent="0.25">
      <c r="A213" s="29">
        <v>206</v>
      </c>
      <c r="B213" s="8" t="s">
        <v>23</v>
      </c>
      <c r="C213" s="13" t="s">
        <v>49</v>
      </c>
      <c r="D213" s="8" t="s">
        <v>569</v>
      </c>
      <c r="E213" s="13">
        <f t="shared" si="6"/>
        <v>2</v>
      </c>
      <c r="F213" s="13" t="e">
        <f>VLOOKUP(D213,'[1]GESTIÓN CONTRAC FONAM NACION'!$AC:$AE,2,FALSE)</f>
        <v>#REF!</v>
      </c>
      <c r="G213" s="13" t="e">
        <f t="shared" si="7"/>
        <v>#REF!</v>
      </c>
      <c r="H213" s="21">
        <v>45121</v>
      </c>
      <c r="I213" s="58" t="s">
        <v>776</v>
      </c>
      <c r="J213" s="23"/>
      <c r="K213" s="13" t="s">
        <v>52</v>
      </c>
      <c r="L213" s="24" t="s">
        <v>53</v>
      </c>
      <c r="M213" s="23"/>
      <c r="N213" s="23"/>
      <c r="O213" s="34">
        <v>4278535</v>
      </c>
      <c r="P213" s="26">
        <v>0</v>
      </c>
      <c r="Q213" s="13" t="s">
        <v>54</v>
      </c>
      <c r="R213" s="13" t="s">
        <v>55</v>
      </c>
      <c r="S213" s="115" t="s">
        <v>1398</v>
      </c>
      <c r="T213" s="28"/>
      <c r="U213" s="28">
        <v>1144040222</v>
      </c>
      <c r="V213" s="13" t="s">
        <v>771</v>
      </c>
      <c r="W213" s="13">
        <v>120</v>
      </c>
      <c r="X213" s="14">
        <v>45121</v>
      </c>
      <c r="Y213" s="14">
        <v>45243</v>
      </c>
      <c r="Z213" s="14"/>
      <c r="AA213" s="15" t="s">
        <v>28</v>
      </c>
      <c r="AB213" s="27" t="s">
        <v>777</v>
      </c>
      <c r="AC213" s="8">
        <v>2023</v>
      </c>
      <c r="AD213" s="8" t="s">
        <v>58</v>
      </c>
    </row>
    <row r="214" spans="1:30" x14ac:dyDescent="0.25">
      <c r="A214" s="29">
        <v>207</v>
      </c>
      <c r="B214" s="8" t="s">
        <v>23</v>
      </c>
      <c r="C214" s="13" t="s">
        <v>49</v>
      </c>
      <c r="D214" s="8" t="s">
        <v>619</v>
      </c>
      <c r="E214" s="13">
        <f t="shared" si="6"/>
        <v>2</v>
      </c>
      <c r="F214" s="13" t="e">
        <f>VLOOKUP(D214,'[1]GESTIÓN CONTRAC FONAM NACION'!$AC:$AE,2,FALSE)</f>
        <v>#REF!</v>
      </c>
      <c r="G214" s="13" t="e">
        <f t="shared" si="7"/>
        <v>#REF!</v>
      </c>
      <c r="H214" s="21">
        <v>45124</v>
      </c>
      <c r="I214" s="8" t="s">
        <v>620</v>
      </c>
      <c r="J214" s="23"/>
      <c r="K214" s="13" t="s">
        <v>52</v>
      </c>
      <c r="L214" s="24" t="s">
        <v>53</v>
      </c>
      <c r="M214" s="23"/>
      <c r="N214" s="23"/>
      <c r="O214" s="34">
        <v>3889578</v>
      </c>
      <c r="P214" s="26">
        <v>0</v>
      </c>
      <c r="Q214" s="13" t="s">
        <v>54</v>
      </c>
      <c r="R214" s="13" t="s">
        <v>55</v>
      </c>
      <c r="S214" s="115" t="s">
        <v>1410</v>
      </c>
      <c r="T214" s="28"/>
      <c r="U214" s="28">
        <v>94494114</v>
      </c>
      <c r="V214" s="13" t="s">
        <v>279</v>
      </c>
      <c r="W214" s="13">
        <v>166</v>
      </c>
      <c r="X214" s="14">
        <v>45124</v>
      </c>
      <c r="Y214" s="14">
        <v>45290</v>
      </c>
      <c r="Z214" s="14"/>
      <c r="AA214" s="15" t="s">
        <v>28</v>
      </c>
      <c r="AB214" s="27" t="s">
        <v>778</v>
      </c>
      <c r="AC214" s="8">
        <v>2023</v>
      </c>
      <c r="AD214" s="8" t="s">
        <v>58</v>
      </c>
    </row>
    <row r="215" spans="1:30" x14ac:dyDescent="0.25">
      <c r="A215" s="29">
        <v>208</v>
      </c>
      <c r="B215" s="8" t="s">
        <v>23</v>
      </c>
      <c r="C215" s="13" t="s">
        <v>49</v>
      </c>
      <c r="D215" s="8" t="s">
        <v>779</v>
      </c>
      <c r="E215" s="13">
        <f t="shared" si="6"/>
        <v>1</v>
      </c>
      <c r="F215" s="13" t="e">
        <f>VLOOKUP(D215,'[1]GESTIÓN CONTRAC FONAM NACION'!$AC:$AE,2,FALSE)</f>
        <v>#REF!</v>
      </c>
      <c r="G215" s="13" t="e">
        <f t="shared" si="7"/>
        <v>#REF!</v>
      </c>
      <c r="H215" s="21">
        <v>45124</v>
      </c>
      <c r="I215" s="8" t="s">
        <v>780</v>
      </c>
      <c r="J215" s="23"/>
      <c r="K215" s="13" t="s">
        <v>52</v>
      </c>
      <c r="L215" s="24" t="s">
        <v>53</v>
      </c>
      <c r="M215" s="23"/>
      <c r="N215" s="23"/>
      <c r="O215" s="34">
        <v>3903200</v>
      </c>
      <c r="P215" s="26">
        <v>0</v>
      </c>
      <c r="Q215" s="13" t="s">
        <v>781</v>
      </c>
      <c r="R215" s="13" t="s">
        <v>26</v>
      </c>
      <c r="S215" s="115" t="s">
        <v>1434</v>
      </c>
      <c r="T215" s="28"/>
      <c r="U215" s="28">
        <v>901386524</v>
      </c>
      <c r="V215" s="13" t="s">
        <v>279</v>
      </c>
      <c r="W215" s="13">
        <v>90</v>
      </c>
      <c r="X215" s="14">
        <v>45124</v>
      </c>
      <c r="Y215" s="14">
        <v>45215</v>
      </c>
      <c r="Z215" s="14"/>
      <c r="AA215" s="15" t="s">
        <v>28</v>
      </c>
      <c r="AB215" s="27"/>
      <c r="AC215" s="8">
        <v>2023</v>
      </c>
      <c r="AD215" s="8" t="s">
        <v>58</v>
      </c>
    </row>
    <row r="216" spans="1:30" x14ac:dyDescent="0.25">
      <c r="A216" s="29">
        <v>209</v>
      </c>
      <c r="B216" s="8" t="s">
        <v>23</v>
      </c>
      <c r="C216" s="13" t="s">
        <v>49</v>
      </c>
      <c r="D216" s="8" t="s">
        <v>782</v>
      </c>
      <c r="E216" s="13">
        <f t="shared" si="6"/>
        <v>1</v>
      </c>
      <c r="F216" s="13" t="e">
        <f>VLOOKUP(D216,'[1]GESTIÓN CONTRAC FONAM NACION'!$AC:$AE,2,FALSE)</f>
        <v>#REF!</v>
      </c>
      <c r="G216" s="13" t="e">
        <f t="shared" si="7"/>
        <v>#REF!</v>
      </c>
      <c r="H216" s="21">
        <v>45125</v>
      </c>
      <c r="I216" s="22" t="s">
        <v>453</v>
      </c>
      <c r="J216" s="23"/>
      <c r="K216" s="13" t="s">
        <v>52</v>
      </c>
      <c r="L216" s="24" t="s">
        <v>53</v>
      </c>
      <c r="M216" s="23"/>
      <c r="N216" s="23"/>
      <c r="O216" s="34">
        <v>3889578</v>
      </c>
      <c r="P216" s="26" t="e">
        <v>#VALUE!</v>
      </c>
      <c r="Q216" s="13" t="s">
        <v>54</v>
      </c>
      <c r="R216" s="13" t="s">
        <v>55</v>
      </c>
      <c r="S216" s="114" t="s">
        <v>1368</v>
      </c>
      <c r="T216" s="26"/>
      <c r="U216" s="26">
        <v>59314475</v>
      </c>
      <c r="V216" s="13" t="s">
        <v>129</v>
      </c>
      <c r="W216" s="13">
        <v>165</v>
      </c>
      <c r="X216" s="14">
        <v>45125</v>
      </c>
      <c r="Y216" s="14">
        <v>45290</v>
      </c>
      <c r="Z216" s="14"/>
      <c r="AA216" s="15" t="s">
        <v>28</v>
      </c>
      <c r="AB216" s="27" t="s">
        <v>783</v>
      </c>
      <c r="AC216" s="8">
        <v>2023</v>
      </c>
      <c r="AD216" s="8" t="s">
        <v>58</v>
      </c>
    </row>
    <row r="217" spans="1:30" x14ac:dyDescent="0.25">
      <c r="A217" s="29">
        <v>210</v>
      </c>
      <c r="B217" s="8" t="s">
        <v>23</v>
      </c>
      <c r="C217" s="13" t="s">
        <v>49</v>
      </c>
      <c r="D217" s="8" t="s">
        <v>436</v>
      </c>
      <c r="E217" s="13">
        <f t="shared" si="6"/>
        <v>2</v>
      </c>
      <c r="F217" s="13" t="e">
        <f>VLOOKUP(D217,'[1]GESTIÓN CONTRAC FONAM NACION'!$AC:$AE,2,FALSE)</f>
        <v>#REF!</v>
      </c>
      <c r="G217" s="13" t="e">
        <f t="shared" si="7"/>
        <v>#REF!</v>
      </c>
      <c r="H217" s="21">
        <v>45128</v>
      </c>
      <c r="I217" s="22" t="s">
        <v>437</v>
      </c>
      <c r="J217" s="23"/>
      <c r="K217" s="13" t="s">
        <v>52</v>
      </c>
      <c r="L217" s="24" t="s">
        <v>53</v>
      </c>
      <c r="M217" s="23"/>
      <c r="N217" s="23"/>
      <c r="O217" s="34">
        <v>3889578</v>
      </c>
      <c r="P217" s="26" t="e">
        <v>#VALUE!</v>
      </c>
      <c r="Q217" s="13" t="s">
        <v>54</v>
      </c>
      <c r="R217" s="13" t="s">
        <v>55</v>
      </c>
      <c r="S217" s="115" t="s">
        <v>1364</v>
      </c>
      <c r="T217" s="28"/>
      <c r="U217" s="28">
        <v>87065070</v>
      </c>
      <c r="V217" s="13" t="s">
        <v>129</v>
      </c>
      <c r="W217" s="13">
        <v>162</v>
      </c>
      <c r="X217" s="14">
        <v>45128</v>
      </c>
      <c r="Y217" s="14">
        <v>45290</v>
      </c>
      <c r="Z217" s="14"/>
      <c r="AA217" s="15" t="s">
        <v>28</v>
      </c>
      <c r="AB217" s="27" t="s">
        <v>784</v>
      </c>
      <c r="AC217" s="8">
        <v>2023</v>
      </c>
      <c r="AD217" s="8" t="s">
        <v>58</v>
      </c>
    </row>
    <row r="218" spans="1:30" x14ac:dyDescent="0.25">
      <c r="A218" s="29">
        <v>211</v>
      </c>
      <c r="B218" s="8" t="s">
        <v>23</v>
      </c>
      <c r="C218" s="13" t="s">
        <v>49</v>
      </c>
      <c r="D218" s="8" t="s">
        <v>785</v>
      </c>
      <c r="E218" s="13">
        <f t="shared" si="6"/>
        <v>1</v>
      </c>
      <c r="F218" s="13" t="e">
        <f>VLOOKUP(D218,'[1]GESTIÓN CONTRAC FONAM NACION'!$AC:$AE,2,FALSE)</f>
        <v>#REF!</v>
      </c>
      <c r="G218" s="13" t="e">
        <f t="shared" si="7"/>
        <v>#REF!</v>
      </c>
      <c r="H218" s="21">
        <v>45132</v>
      </c>
      <c r="I218" s="8" t="s">
        <v>589</v>
      </c>
      <c r="J218" s="23"/>
      <c r="K218" s="13" t="s">
        <v>52</v>
      </c>
      <c r="L218" s="24" t="s">
        <v>53</v>
      </c>
      <c r="M218" s="23"/>
      <c r="N218" s="23"/>
      <c r="O218" s="34">
        <v>3399000</v>
      </c>
      <c r="P218" s="26">
        <v>0</v>
      </c>
      <c r="Q218" s="13" t="s">
        <v>54</v>
      </c>
      <c r="R218" s="13" t="s">
        <v>55</v>
      </c>
      <c r="S218" s="115" t="s">
        <v>1435</v>
      </c>
      <c r="T218" s="28"/>
      <c r="U218" s="28">
        <v>1007217577</v>
      </c>
      <c r="V218" s="13" t="s">
        <v>134</v>
      </c>
      <c r="W218" s="13">
        <v>153</v>
      </c>
      <c r="X218" s="14">
        <v>45132</v>
      </c>
      <c r="Y218" s="14">
        <v>45284</v>
      </c>
      <c r="Z218" s="14"/>
      <c r="AA218" s="15" t="s">
        <v>28</v>
      </c>
      <c r="AB218" s="27" t="s">
        <v>786</v>
      </c>
      <c r="AC218" s="8">
        <v>2023</v>
      </c>
      <c r="AD218" s="8" t="s">
        <v>58</v>
      </c>
    </row>
    <row r="219" spans="1:30" x14ac:dyDescent="0.25">
      <c r="A219" s="29">
        <v>212</v>
      </c>
      <c r="B219" s="8" t="s">
        <v>23</v>
      </c>
      <c r="C219" s="13" t="s">
        <v>49</v>
      </c>
      <c r="D219" s="8" t="s">
        <v>635</v>
      </c>
      <c r="E219" s="13">
        <f t="shared" si="6"/>
        <v>2</v>
      </c>
      <c r="F219" s="13" t="e">
        <f>VLOOKUP(D219,'[1]GESTIÓN CONTRAC FONAM NACION'!$AC:$AE,2,FALSE)</f>
        <v>#REF!</v>
      </c>
      <c r="G219" s="13" t="e">
        <f t="shared" si="7"/>
        <v>#REF!</v>
      </c>
      <c r="H219" s="21">
        <v>45135</v>
      </c>
      <c r="I219" s="8" t="s">
        <v>636</v>
      </c>
      <c r="J219" s="23"/>
      <c r="K219" s="13" t="s">
        <v>52</v>
      </c>
      <c r="L219" s="24" t="s">
        <v>53</v>
      </c>
      <c r="M219" s="23"/>
      <c r="N219" s="23"/>
      <c r="O219" s="25">
        <v>4278535</v>
      </c>
      <c r="P219" s="26">
        <v>0</v>
      </c>
      <c r="Q219" s="13" t="s">
        <v>54</v>
      </c>
      <c r="R219" s="13" t="s">
        <v>55</v>
      </c>
      <c r="S219" s="115" t="s">
        <v>1414</v>
      </c>
      <c r="T219" s="28"/>
      <c r="U219" s="28">
        <v>1130606323</v>
      </c>
      <c r="V219" s="13" t="s">
        <v>27</v>
      </c>
      <c r="W219" s="13">
        <v>120</v>
      </c>
      <c r="X219" s="14">
        <v>45135</v>
      </c>
      <c r="Y219" s="14">
        <v>45257</v>
      </c>
      <c r="Z219" s="14"/>
      <c r="AA219" s="15" t="s">
        <v>28</v>
      </c>
      <c r="AB219" s="27" t="s">
        <v>787</v>
      </c>
      <c r="AC219" s="8">
        <v>2023</v>
      </c>
      <c r="AD219" s="8" t="s">
        <v>58</v>
      </c>
    </row>
    <row r="220" spans="1:30" x14ac:dyDescent="0.25">
      <c r="A220" s="29">
        <v>213</v>
      </c>
      <c r="B220" s="8" t="s">
        <v>23</v>
      </c>
      <c r="C220" s="13" t="s">
        <v>49</v>
      </c>
      <c r="D220" s="8" t="s">
        <v>788</v>
      </c>
      <c r="E220" s="13">
        <f t="shared" si="6"/>
        <v>1</v>
      </c>
      <c r="F220" s="13" t="e">
        <f>VLOOKUP(D220,'[1]GESTIÓN CONTRAC FONAM NACION'!$AC:$AE,2,FALSE)</f>
        <v>#REF!</v>
      </c>
      <c r="G220" s="13" t="e">
        <f t="shared" si="7"/>
        <v>#REF!</v>
      </c>
      <c r="H220" s="21">
        <v>45135</v>
      </c>
      <c r="I220" s="8" t="s">
        <v>789</v>
      </c>
      <c r="J220" s="23"/>
      <c r="K220" s="13" t="s">
        <v>52</v>
      </c>
      <c r="L220" s="24" t="s">
        <v>53</v>
      </c>
      <c r="M220" s="23"/>
      <c r="N220" s="23"/>
      <c r="O220" s="34">
        <v>1497991</v>
      </c>
      <c r="P220" s="26">
        <v>0</v>
      </c>
      <c r="Q220" s="13" t="s">
        <v>54</v>
      </c>
      <c r="R220" s="13" t="s">
        <v>55</v>
      </c>
      <c r="S220" s="115" t="s">
        <v>1436</v>
      </c>
      <c r="T220" s="28"/>
      <c r="U220" s="28">
        <v>1098312385</v>
      </c>
      <c r="V220" s="13" t="s">
        <v>94</v>
      </c>
      <c r="W220" s="13">
        <v>90</v>
      </c>
      <c r="X220" s="14">
        <v>45135</v>
      </c>
      <c r="Y220" s="14">
        <v>45248</v>
      </c>
      <c r="Z220" s="14"/>
      <c r="AA220" s="15" t="s">
        <v>28</v>
      </c>
      <c r="AB220" s="27" t="s">
        <v>790</v>
      </c>
      <c r="AC220" s="8">
        <v>2023</v>
      </c>
      <c r="AD220" s="8" t="s">
        <v>58</v>
      </c>
    </row>
    <row r="221" spans="1:30" x14ac:dyDescent="0.25">
      <c r="A221" s="29">
        <v>214</v>
      </c>
      <c r="B221" s="8" t="s">
        <v>23</v>
      </c>
      <c r="C221" s="13" t="s">
        <v>49</v>
      </c>
      <c r="D221" s="8" t="s">
        <v>791</v>
      </c>
      <c r="E221" s="13">
        <f t="shared" si="6"/>
        <v>1</v>
      </c>
      <c r="F221" s="13" t="e">
        <f>VLOOKUP(D221,'[1]GESTIÓN CONTRAC FONAM NACION'!$AC:$AE,2,FALSE)</f>
        <v>#REF!</v>
      </c>
      <c r="G221" s="13" t="e">
        <f t="shared" si="7"/>
        <v>#REF!</v>
      </c>
      <c r="H221" s="21">
        <v>45135</v>
      </c>
      <c r="I221" s="8" t="s">
        <v>792</v>
      </c>
      <c r="J221" s="23"/>
      <c r="K221" s="13" t="s">
        <v>52</v>
      </c>
      <c r="L221" s="24" t="s">
        <v>53</v>
      </c>
      <c r="M221" s="23"/>
      <c r="N221" s="23"/>
      <c r="O221" s="34">
        <v>3889578</v>
      </c>
      <c r="P221" s="26">
        <v>0</v>
      </c>
      <c r="Q221" s="13" t="s">
        <v>54</v>
      </c>
      <c r="R221" s="13" t="s">
        <v>55</v>
      </c>
      <c r="S221" s="115" t="s">
        <v>1437</v>
      </c>
      <c r="T221" s="28"/>
      <c r="U221" s="28">
        <v>1110485950</v>
      </c>
      <c r="V221" s="13" t="s">
        <v>111</v>
      </c>
      <c r="W221" s="13">
        <v>155</v>
      </c>
      <c r="X221" s="14">
        <v>45135</v>
      </c>
      <c r="Y221" s="14">
        <v>45290</v>
      </c>
      <c r="Z221" s="14"/>
      <c r="AA221" s="15" t="s">
        <v>28</v>
      </c>
      <c r="AB221" s="27" t="s">
        <v>793</v>
      </c>
      <c r="AC221" s="8">
        <v>2023</v>
      </c>
      <c r="AD221" s="8" t="s">
        <v>58</v>
      </c>
    </row>
    <row r="222" spans="1:30" x14ac:dyDescent="0.25">
      <c r="A222" s="42">
        <v>215</v>
      </c>
      <c r="B222" s="8" t="s">
        <v>23</v>
      </c>
      <c r="C222" s="13" t="s">
        <v>49</v>
      </c>
      <c r="D222" s="8" t="s">
        <v>794</v>
      </c>
      <c r="E222" s="13">
        <f t="shared" si="6"/>
        <v>2</v>
      </c>
      <c r="F222" s="13" t="e">
        <f>VLOOKUP(D222,'[1]GESTIÓN CONTRAC FONAM NACION'!$AC:$AE,2,FALSE)</f>
        <v>#REF!</v>
      </c>
      <c r="G222" s="13" t="e">
        <f t="shared" si="7"/>
        <v>#REF!</v>
      </c>
      <c r="H222" s="43">
        <v>45135</v>
      </c>
      <c r="I222" s="8" t="s">
        <v>795</v>
      </c>
      <c r="J222" s="23"/>
      <c r="K222" s="13" t="s">
        <v>52</v>
      </c>
      <c r="L222" s="24" t="s">
        <v>53</v>
      </c>
      <c r="M222" s="23"/>
      <c r="N222" s="23"/>
      <c r="O222" s="34">
        <v>1497991</v>
      </c>
      <c r="P222" s="26">
        <v>0</v>
      </c>
      <c r="Q222" s="13" t="s">
        <v>54</v>
      </c>
      <c r="R222" s="13" t="s">
        <v>55</v>
      </c>
      <c r="S222" s="115" t="s">
        <v>1438</v>
      </c>
      <c r="T222" s="28"/>
      <c r="U222" s="28">
        <v>1113689945</v>
      </c>
      <c r="V222" s="13" t="s">
        <v>85</v>
      </c>
      <c r="W222" s="13">
        <v>155</v>
      </c>
      <c r="X222" s="14">
        <v>45135</v>
      </c>
      <c r="Y222" s="14">
        <v>45187</v>
      </c>
      <c r="Z222" s="14"/>
      <c r="AA222" s="15" t="s">
        <v>28</v>
      </c>
      <c r="AB222" s="27" t="s">
        <v>796</v>
      </c>
      <c r="AC222" s="8">
        <v>2023</v>
      </c>
      <c r="AD222" s="8" t="s">
        <v>58</v>
      </c>
    </row>
    <row r="223" spans="1:30" x14ac:dyDescent="0.25">
      <c r="A223" s="45" t="s">
        <v>797</v>
      </c>
      <c r="B223" s="8" t="s">
        <v>23</v>
      </c>
      <c r="C223" s="13" t="s">
        <v>49</v>
      </c>
      <c r="D223" s="15" t="s">
        <v>798</v>
      </c>
      <c r="E223" s="13">
        <f t="shared" si="6"/>
        <v>1</v>
      </c>
      <c r="F223" s="13" t="e">
        <f>VLOOKUP(D223,'[1]GESTIÓN CONTRAC FONAM NACION'!$AC:$AE,2,FALSE)</f>
        <v>#REF!</v>
      </c>
      <c r="G223" s="13" t="e">
        <f t="shared" si="7"/>
        <v>#REF!</v>
      </c>
      <c r="H223" s="43">
        <v>45188</v>
      </c>
      <c r="I223" s="15" t="s">
        <v>795</v>
      </c>
      <c r="J223" s="23"/>
      <c r="K223" s="13" t="s">
        <v>52</v>
      </c>
      <c r="L223" s="30" t="s">
        <v>53</v>
      </c>
      <c r="M223" s="23"/>
      <c r="N223" s="23"/>
      <c r="O223" s="31">
        <v>1497991</v>
      </c>
      <c r="P223" s="26">
        <v>0</v>
      </c>
      <c r="Q223" s="13" t="s">
        <v>54</v>
      </c>
      <c r="R223" s="13" t="s">
        <v>55</v>
      </c>
      <c r="S223" s="115" t="s">
        <v>1439</v>
      </c>
      <c r="T223" s="28"/>
      <c r="U223" s="28">
        <v>1003151799</v>
      </c>
      <c r="V223" s="13" t="s">
        <v>85</v>
      </c>
      <c r="W223" s="13">
        <v>102</v>
      </c>
      <c r="X223" s="14">
        <v>45188</v>
      </c>
      <c r="Y223" s="14">
        <v>45290</v>
      </c>
      <c r="Z223" s="14"/>
      <c r="AA223" s="15" t="s">
        <v>28</v>
      </c>
      <c r="AB223" s="27" t="s">
        <v>796</v>
      </c>
      <c r="AC223" s="8">
        <v>2023</v>
      </c>
      <c r="AD223" s="8" t="s">
        <v>58</v>
      </c>
    </row>
    <row r="224" spans="1:30" x14ac:dyDescent="0.25">
      <c r="A224" s="29">
        <v>216</v>
      </c>
      <c r="B224" s="8" t="s">
        <v>23</v>
      </c>
      <c r="C224" s="13" t="s">
        <v>49</v>
      </c>
      <c r="D224" s="13" t="s">
        <v>650</v>
      </c>
      <c r="E224" s="13">
        <f t="shared" si="6"/>
        <v>2</v>
      </c>
      <c r="F224" s="13" t="e">
        <f>VLOOKUP(D224,'[1]GESTIÓN CONTRAC FONAM NACION'!$AC:$AE,2,FALSE)</f>
        <v>#REF!</v>
      </c>
      <c r="G224" s="13" t="e">
        <f t="shared" si="7"/>
        <v>#REF!</v>
      </c>
      <c r="H224" s="21">
        <v>45152</v>
      </c>
      <c r="I224" s="8" t="s">
        <v>651</v>
      </c>
      <c r="J224" s="23"/>
      <c r="K224" s="13" t="s">
        <v>52</v>
      </c>
      <c r="L224" s="24" t="s">
        <v>53</v>
      </c>
      <c r="M224" s="23"/>
      <c r="N224" s="23"/>
      <c r="O224" s="25">
        <v>4727782</v>
      </c>
      <c r="P224" s="26">
        <v>0</v>
      </c>
      <c r="Q224" s="13" t="s">
        <v>54</v>
      </c>
      <c r="R224" s="13" t="s">
        <v>55</v>
      </c>
      <c r="S224" s="114" t="s">
        <v>1418</v>
      </c>
      <c r="T224" s="26"/>
      <c r="U224" s="26">
        <v>1066518056</v>
      </c>
      <c r="V224" s="13" t="s">
        <v>27</v>
      </c>
      <c r="W224" s="13">
        <v>138</v>
      </c>
      <c r="X224" s="14">
        <v>45152</v>
      </c>
      <c r="Y224" s="14">
        <v>45290</v>
      </c>
      <c r="Z224" s="14"/>
      <c r="AA224" s="15" t="s">
        <v>28</v>
      </c>
      <c r="AB224" s="27" t="s">
        <v>799</v>
      </c>
      <c r="AC224" s="8">
        <v>2023</v>
      </c>
      <c r="AD224" s="8" t="s">
        <v>58</v>
      </c>
    </row>
    <row r="225" spans="1:30" x14ac:dyDescent="0.25">
      <c r="A225" s="29">
        <v>217</v>
      </c>
      <c r="B225" s="8" t="s">
        <v>23</v>
      </c>
      <c r="C225" s="13" t="s">
        <v>49</v>
      </c>
      <c r="D225" s="8" t="s">
        <v>800</v>
      </c>
      <c r="E225" s="13">
        <f t="shared" si="6"/>
        <v>1</v>
      </c>
      <c r="F225" s="13" t="e">
        <f>VLOOKUP(D225,'[1]GESTIÓN CONTRAC FONAM NACION'!$AC:$AE,2,FALSE)</f>
        <v>#REF!</v>
      </c>
      <c r="G225" s="13" t="e">
        <f t="shared" si="7"/>
        <v>#REF!</v>
      </c>
      <c r="H225" s="21">
        <v>45154</v>
      </c>
      <c r="I225" s="8" t="s">
        <v>801</v>
      </c>
      <c r="J225" s="23"/>
      <c r="K225" s="13" t="s">
        <v>52</v>
      </c>
      <c r="L225" s="24" t="s">
        <v>53</v>
      </c>
      <c r="M225" s="23"/>
      <c r="N225" s="23"/>
      <c r="O225" s="34">
        <v>1700219</v>
      </c>
      <c r="P225" s="26">
        <v>0</v>
      </c>
      <c r="Q225" s="13" t="s">
        <v>54</v>
      </c>
      <c r="R225" s="13" t="s">
        <v>55</v>
      </c>
      <c r="S225" s="115" t="s">
        <v>1440</v>
      </c>
      <c r="T225" s="28"/>
      <c r="U225" s="28">
        <v>1004776506</v>
      </c>
      <c r="V225" s="13" t="s">
        <v>763</v>
      </c>
      <c r="W225" s="13">
        <v>136</v>
      </c>
      <c r="X225" s="14">
        <v>45154</v>
      </c>
      <c r="Y225" s="14">
        <v>45290</v>
      </c>
      <c r="Z225" s="14"/>
      <c r="AA225" s="15" t="s">
        <v>28</v>
      </c>
      <c r="AB225" s="27" t="s">
        <v>802</v>
      </c>
      <c r="AC225" s="8">
        <v>2023</v>
      </c>
      <c r="AD225" s="8" t="s">
        <v>58</v>
      </c>
    </row>
    <row r="226" spans="1:30" x14ac:dyDescent="0.25">
      <c r="A226" s="29">
        <v>218</v>
      </c>
      <c r="B226" s="8" t="s">
        <v>23</v>
      </c>
      <c r="C226" s="13" t="s">
        <v>49</v>
      </c>
      <c r="D226" s="8" t="s">
        <v>803</v>
      </c>
      <c r="E226" s="13">
        <f t="shared" si="6"/>
        <v>1</v>
      </c>
      <c r="F226" s="13" t="e">
        <f>VLOOKUP(D226,'[1]GESTIÓN CONTRAC FONAM NACION'!$AC:$AE,2,FALSE)</f>
        <v>#REF!</v>
      </c>
      <c r="G226" s="13" t="e">
        <f t="shared" si="7"/>
        <v>#REF!</v>
      </c>
      <c r="H226" s="21">
        <v>45155</v>
      </c>
      <c r="I226" s="8" t="s">
        <v>631</v>
      </c>
      <c r="J226" s="23"/>
      <c r="K226" s="13" t="s">
        <v>52</v>
      </c>
      <c r="L226" s="24" t="s">
        <v>53</v>
      </c>
      <c r="M226" s="23"/>
      <c r="N226" s="23"/>
      <c r="O226" s="34">
        <v>4278535</v>
      </c>
      <c r="P226" s="26">
        <v>0</v>
      </c>
      <c r="Q226" s="13" t="s">
        <v>54</v>
      </c>
      <c r="R226" s="13" t="s">
        <v>55</v>
      </c>
      <c r="S226" s="115" t="s">
        <v>1413</v>
      </c>
      <c r="T226" s="28"/>
      <c r="U226" s="28">
        <v>10304405</v>
      </c>
      <c r="V226" s="13" t="s">
        <v>134</v>
      </c>
      <c r="W226" s="13">
        <v>135</v>
      </c>
      <c r="X226" s="14">
        <v>45155</v>
      </c>
      <c r="Y226" s="14">
        <v>45290</v>
      </c>
      <c r="Z226" s="14"/>
      <c r="AA226" s="15" t="s">
        <v>28</v>
      </c>
      <c r="AB226" s="27" t="s">
        <v>804</v>
      </c>
      <c r="AC226" s="8">
        <v>2023</v>
      </c>
      <c r="AD226" s="8" t="s">
        <v>58</v>
      </c>
    </row>
    <row r="227" spans="1:30" x14ac:dyDescent="0.25">
      <c r="A227" s="29">
        <v>219</v>
      </c>
      <c r="B227" s="8" t="s">
        <v>23</v>
      </c>
      <c r="C227" s="13" t="s">
        <v>49</v>
      </c>
      <c r="D227" s="8" t="s">
        <v>805</v>
      </c>
      <c r="E227" s="13">
        <f t="shared" si="6"/>
        <v>1</v>
      </c>
      <c r="F227" s="13" t="e">
        <f>VLOOKUP(D227,'[1]GESTIÓN CONTRAC FONAM NACION'!$AC:$AE,2,FALSE)</f>
        <v>#REF!</v>
      </c>
      <c r="G227" s="13" t="e">
        <f t="shared" si="7"/>
        <v>#REF!</v>
      </c>
      <c r="H227" s="21">
        <v>45156</v>
      </c>
      <c r="I227" s="8" t="s">
        <v>662</v>
      </c>
      <c r="J227" s="23"/>
      <c r="K227" s="13" t="s">
        <v>52</v>
      </c>
      <c r="L227" s="24" t="s">
        <v>53</v>
      </c>
      <c r="M227" s="23"/>
      <c r="N227" s="23"/>
      <c r="O227" s="25">
        <v>2896360</v>
      </c>
      <c r="P227" s="26">
        <v>0</v>
      </c>
      <c r="Q227" s="13" t="s">
        <v>54</v>
      </c>
      <c r="R227" s="13" t="s">
        <v>55</v>
      </c>
      <c r="S227" s="114" t="s">
        <v>1420</v>
      </c>
      <c r="T227" s="26"/>
      <c r="U227" s="26">
        <v>43792456</v>
      </c>
      <c r="V227" s="13" t="s">
        <v>27</v>
      </c>
      <c r="W227" s="13">
        <v>134</v>
      </c>
      <c r="X227" s="14">
        <v>45156</v>
      </c>
      <c r="Y227" s="14">
        <v>45290</v>
      </c>
      <c r="Z227" s="14"/>
      <c r="AA227" s="15" t="s">
        <v>28</v>
      </c>
      <c r="AB227" s="27" t="s">
        <v>806</v>
      </c>
      <c r="AC227" s="8">
        <v>2023</v>
      </c>
      <c r="AD227" s="8" t="s">
        <v>58</v>
      </c>
    </row>
    <row r="228" spans="1:30" x14ac:dyDescent="0.25">
      <c r="A228" s="29">
        <v>220</v>
      </c>
      <c r="B228" s="8" t="s">
        <v>23</v>
      </c>
      <c r="C228" s="13" t="s">
        <v>49</v>
      </c>
      <c r="D228" s="8" t="s">
        <v>665</v>
      </c>
      <c r="E228" s="13">
        <f t="shared" si="6"/>
        <v>2</v>
      </c>
      <c r="F228" s="13" t="e">
        <f>VLOOKUP(D228,'[1]GESTIÓN CONTRAC FONAM NACION'!$AC:$AE,2,FALSE)</f>
        <v>#REF!</v>
      </c>
      <c r="G228" s="13" t="e">
        <f t="shared" si="7"/>
        <v>#REF!</v>
      </c>
      <c r="H228" s="21">
        <v>45166</v>
      </c>
      <c r="I228" s="8" t="s">
        <v>666</v>
      </c>
      <c r="J228" s="23"/>
      <c r="K228" s="13" t="s">
        <v>52</v>
      </c>
      <c r="L228" s="24" t="s">
        <v>53</v>
      </c>
      <c r="M228" s="23"/>
      <c r="N228" s="23"/>
      <c r="O228" s="25">
        <v>5271477</v>
      </c>
      <c r="P228" s="26">
        <v>0</v>
      </c>
      <c r="Q228" s="13" t="s">
        <v>54</v>
      </c>
      <c r="R228" s="13" t="s">
        <v>55</v>
      </c>
      <c r="S228" s="114" t="s">
        <v>1421</v>
      </c>
      <c r="T228" s="26"/>
      <c r="U228" s="26">
        <v>71315316</v>
      </c>
      <c r="V228" s="13" t="s">
        <v>27</v>
      </c>
      <c r="W228" s="13">
        <v>111</v>
      </c>
      <c r="X228" s="14">
        <v>45166</v>
      </c>
      <c r="Y228" s="14">
        <v>45266</v>
      </c>
      <c r="Z228" s="14"/>
      <c r="AA228" s="15" t="s">
        <v>28</v>
      </c>
      <c r="AB228" s="27" t="s">
        <v>807</v>
      </c>
      <c r="AC228" s="8">
        <v>2023</v>
      </c>
      <c r="AD228" s="8" t="s">
        <v>58</v>
      </c>
    </row>
    <row r="229" spans="1:30" x14ac:dyDescent="0.25">
      <c r="A229" s="29">
        <v>221</v>
      </c>
      <c r="B229" s="8" t="s">
        <v>23</v>
      </c>
      <c r="C229" s="13" t="s">
        <v>49</v>
      </c>
      <c r="D229" s="8" t="s">
        <v>808</v>
      </c>
      <c r="E229" s="13">
        <f t="shared" si="6"/>
        <v>1</v>
      </c>
      <c r="F229" s="13" t="e">
        <f>VLOOKUP(D229,'[1]GESTIÓN CONTRAC FONAM NACION'!$AC:$AE,2,FALSE)</f>
        <v>#REF!</v>
      </c>
      <c r="G229" s="13" t="e">
        <f t="shared" si="7"/>
        <v>#REF!</v>
      </c>
      <c r="H229" s="21">
        <v>45167</v>
      </c>
      <c r="I229" s="8" t="s">
        <v>809</v>
      </c>
      <c r="J229" s="23"/>
      <c r="K229" s="13" t="s">
        <v>52</v>
      </c>
      <c r="L229" s="24" t="s">
        <v>53</v>
      </c>
      <c r="M229" s="23"/>
      <c r="N229" s="23"/>
      <c r="O229" s="34">
        <v>1700220</v>
      </c>
      <c r="P229" s="26">
        <v>0</v>
      </c>
      <c r="Q229" s="13" t="s">
        <v>54</v>
      </c>
      <c r="R229" s="13" t="s">
        <v>55</v>
      </c>
      <c r="S229" s="115" t="s">
        <v>1441</v>
      </c>
      <c r="T229" s="28"/>
      <c r="U229" s="28">
        <v>1110089070</v>
      </c>
      <c r="V229" s="13" t="s">
        <v>94</v>
      </c>
      <c r="W229" s="13">
        <v>120</v>
      </c>
      <c r="X229" s="14">
        <v>45168</v>
      </c>
      <c r="Y229" s="14">
        <v>45290</v>
      </c>
      <c r="Z229" s="14"/>
      <c r="AA229" s="15" t="s">
        <v>28</v>
      </c>
      <c r="AB229" s="27" t="s">
        <v>810</v>
      </c>
      <c r="AC229" s="8">
        <v>2023</v>
      </c>
      <c r="AD229" s="8" t="s">
        <v>58</v>
      </c>
    </row>
    <row r="230" spans="1:30" x14ac:dyDescent="0.25">
      <c r="A230" s="29">
        <v>222</v>
      </c>
      <c r="B230" s="8" t="s">
        <v>23</v>
      </c>
      <c r="C230" s="13" t="s">
        <v>49</v>
      </c>
      <c r="D230" s="8" t="s">
        <v>811</v>
      </c>
      <c r="E230" s="13">
        <f t="shared" si="6"/>
        <v>1</v>
      </c>
      <c r="F230" s="13" t="e">
        <f>VLOOKUP(D230,'[1]GESTIÓN CONTRAC FONAM NACION'!$AC:$AE,2,FALSE)</f>
        <v>#REF!</v>
      </c>
      <c r="G230" s="13" t="e">
        <f t="shared" si="7"/>
        <v>#REF!</v>
      </c>
      <c r="H230" s="21">
        <v>45173</v>
      </c>
      <c r="I230" s="58" t="s">
        <v>655</v>
      </c>
      <c r="J230" s="23"/>
      <c r="K230" s="13" t="s">
        <v>52</v>
      </c>
      <c r="L230" s="24" t="s">
        <v>53</v>
      </c>
      <c r="M230" s="23"/>
      <c r="N230" s="23"/>
      <c r="O230" s="34">
        <v>3889578</v>
      </c>
      <c r="P230" s="26">
        <v>0</v>
      </c>
      <c r="Q230" s="13" t="s">
        <v>54</v>
      </c>
      <c r="R230" s="13" t="s">
        <v>55</v>
      </c>
      <c r="S230" s="115" t="s">
        <v>1442</v>
      </c>
      <c r="T230" s="28"/>
      <c r="U230" s="28">
        <v>1113676575</v>
      </c>
      <c r="V230" s="13" t="s">
        <v>632</v>
      </c>
      <c r="W230" s="13">
        <v>117</v>
      </c>
      <c r="X230" s="14">
        <v>45173</v>
      </c>
      <c r="Y230" s="14">
        <v>45290</v>
      </c>
      <c r="Z230" s="14"/>
      <c r="AA230" s="15" t="s">
        <v>28</v>
      </c>
      <c r="AB230" s="27" t="s">
        <v>812</v>
      </c>
      <c r="AC230" s="8">
        <v>2023</v>
      </c>
      <c r="AD230" s="8" t="s">
        <v>58</v>
      </c>
    </row>
    <row r="231" spans="1:30" x14ac:dyDescent="0.25">
      <c r="A231" s="29">
        <v>223</v>
      </c>
      <c r="B231" s="8" t="s">
        <v>23</v>
      </c>
      <c r="C231" s="13" t="s">
        <v>49</v>
      </c>
      <c r="D231" s="8" t="s">
        <v>682</v>
      </c>
      <c r="E231" s="13">
        <f t="shared" si="6"/>
        <v>2</v>
      </c>
      <c r="F231" s="13" t="e">
        <f>VLOOKUP(D231,'[1]GESTIÓN CONTRAC FONAM NACION'!$AC:$AE,2,FALSE)</f>
        <v>#REF!</v>
      </c>
      <c r="G231" s="13" t="e">
        <f t="shared" si="7"/>
        <v>#REF!</v>
      </c>
      <c r="H231" s="21">
        <v>45173</v>
      </c>
      <c r="I231" s="58" t="s">
        <v>683</v>
      </c>
      <c r="J231" s="23"/>
      <c r="K231" s="13" t="s">
        <v>52</v>
      </c>
      <c r="L231" s="24" t="s">
        <v>53</v>
      </c>
      <c r="M231" s="23"/>
      <c r="N231" s="23"/>
      <c r="O231" s="34">
        <v>4278535</v>
      </c>
      <c r="P231" s="26">
        <v>0</v>
      </c>
      <c r="Q231" s="13" t="s">
        <v>54</v>
      </c>
      <c r="R231" s="13" t="s">
        <v>55</v>
      </c>
      <c r="S231" s="115" t="s">
        <v>1443</v>
      </c>
      <c r="T231" s="28"/>
      <c r="U231" s="28">
        <v>1130622568</v>
      </c>
      <c r="V231" s="13" t="s">
        <v>134</v>
      </c>
      <c r="W231" s="13">
        <v>117</v>
      </c>
      <c r="X231" s="14">
        <v>45174</v>
      </c>
      <c r="Y231" s="14">
        <v>45290</v>
      </c>
      <c r="Z231" s="14"/>
      <c r="AA231" s="15" t="s">
        <v>28</v>
      </c>
      <c r="AB231" s="27" t="s">
        <v>813</v>
      </c>
      <c r="AC231" s="8">
        <v>2023</v>
      </c>
      <c r="AD231" s="8" t="s">
        <v>58</v>
      </c>
    </row>
    <row r="232" spans="1:30" x14ac:dyDescent="0.25">
      <c r="A232" s="29">
        <v>224</v>
      </c>
      <c r="B232" s="8" t="s">
        <v>23</v>
      </c>
      <c r="C232" s="13" t="s">
        <v>49</v>
      </c>
      <c r="D232" s="8" t="s">
        <v>673</v>
      </c>
      <c r="E232" s="13">
        <f t="shared" si="6"/>
        <v>2</v>
      </c>
      <c r="F232" s="13" t="e">
        <f>VLOOKUP(D232,'[1]GESTIÓN CONTRAC FONAM NACION'!$AC:$AE,2,FALSE)</f>
        <v>#REF!</v>
      </c>
      <c r="G232" s="13" t="e">
        <f t="shared" si="7"/>
        <v>#REF!</v>
      </c>
      <c r="H232" s="21">
        <v>45174</v>
      </c>
      <c r="I232" s="8" t="s">
        <v>674</v>
      </c>
      <c r="J232" s="23"/>
      <c r="K232" s="13" t="s">
        <v>52</v>
      </c>
      <c r="L232" s="24" t="s">
        <v>53</v>
      </c>
      <c r="M232" s="23"/>
      <c r="N232" s="23"/>
      <c r="O232" s="34">
        <v>4278535</v>
      </c>
      <c r="P232" s="26">
        <v>0</v>
      </c>
      <c r="Q232" s="13" t="s">
        <v>54</v>
      </c>
      <c r="R232" s="13" t="s">
        <v>55</v>
      </c>
      <c r="S232" s="115" t="s">
        <v>1423</v>
      </c>
      <c r="T232" s="28"/>
      <c r="U232" s="28">
        <v>3482475</v>
      </c>
      <c r="V232" s="13" t="s">
        <v>27</v>
      </c>
      <c r="W232" s="13">
        <v>116</v>
      </c>
      <c r="X232" s="14">
        <v>45174</v>
      </c>
      <c r="Y232" s="14">
        <v>45290</v>
      </c>
      <c r="Z232" s="14"/>
      <c r="AA232" s="15" t="s">
        <v>28</v>
      </c>
      <c r="AB232" s="27" t="s">
        <v>814</v>
      </c>
      <c r="AC232" s="8">
        <v>2023</v>
      </c>
      <c r="AD232" s="8" t="s">
        <v>58</v>
      </c>
    </row>
    <row r="233" spans="1:30" x14ac:dyDescent="0.25">
      <c r="A233" s="29">
        <v>225</v>
      </c>
      <c r="B233" s="8" t="s">
        <v>23</v>
      </c>
      <c r="C233" s="13" t="s">
        <v>49</v>
      </c>
      <c r="D233" s="8" t="s">
        <v>815</v>
      </c>
      <c r="E233" s="13">
        <f t="shared" si="6"/>
        <v>1</v>
      </c>
      <c r="F233" s="13" t="e">
        <f>VLOOKUP(D233,'[1]GESTIÓN CONTRAC FONAM NACION'!$AC:$AE,2,FALSE)</f>
        <v>#REF!</v>
      </c>
      <c r="G233" s="13" t="e">
        <f t="shared" si="7"/>
        <v>#REF!</v>
      </c>
      <c r="H233" s="21">
        <v>45174</v>
      </c>
      <c r="I233" s="58" t="s">
        <v>816</v>
      </c>
      <c r="J233" s="23"/>
      <c r="K233" s="13" t="s">
        <v>52</v>
      </c>
      <c r="L233" s="24" t="s">
        <v>53</v>
      </c>
      <c r="M233" s="23"/>
      <c r="N233" s="23"/>
      <c r="O233" s="25">
        <v>5877696</v>
      </c>
      <c r="P233" s="26">
        <v>0</v>
      </c>
      <c r="Q233" s="13" t="s">
        <v>54</v>
      </c>
      <c r="R233" s="13" t="s">
        <v>55</v>
      </c>
      <c r="S233" s="114" t="s">
        <v>679</v>
      </c>
      <c r="T233" s="26"/>
      <c r="U233" s="26" t="s">
        <v>679</v>
      </c>
      <c r="V233" s="13" t="s">
        <v>27</v>
      </c>
      <c r="W233" s="13">
        <v>117</v>
      </c>
      <c r="X233" s="14">
        <v>45174</v>
      </c>
      <c r="Y233" s="14">
        <v>45290</v>
      </c>
      <c r="Z233" s="14"/>
      <c r="AA233" s="15" t="s">
        <v>28</v>
      </c>
      <c r="AB233" s="27" t="s">
        <v>817</v>
      </c>
      <c r="AC233" s="8">
        <v>2023</v>
      </c>
      <c r="AD233" s="8" t="s">
        <v>58</v>
      </c>
    </row>
    <row r="234" spans="1:30" ht="15.75" x14ac:dyDescent="0.25">
      <c r="A234" s="29">
        <v>226</v>
      </c>
      <c r="B234" s="8" t="s">
        <v>23</v>
      </c>
      <c r="C234" s="13" t="s">
        <v>49</v>
      </c>
      <c r="D234" s="8" t="s">
        <v>818</v>
      </c>
      <c r="E234" s="13">
        <f t="shared" si="6"/>
        <v>1</v>
      </c>
      <c r="F234" s="13" t="e">
        <f>VLOOKUP(D234,'[1]GESTIÓN CONTRAC FONAM NACION'!$AC:$AE,2,FALSE)</f>
        <v>#REF!</v>
      </c>
      <c r="G234" s="13" t="e">
        <f t="shared" si="7"/>
        <v>#REF!</v>
      </c>
      <c r="H234" s="21">
        <v>45177</v>
      </c>
      <c r="I234" s="63" t="s">
        <v>819</v>
      </c>
      <c r="J234" s="23"/>
      <c r="K234" s="13" t="s">
        <v>52</v>
      </c>
      <c r="L234" s="24" t="s">
        <v>53</v>
      </c>
      <c r="M234" s="23"/>
      <c r="N234" s="23"/>
      <c r="O234" s="34">
        <v>1700220</v>
      </c>
      <c r="P234" s="26">
        <v>0</v>
      </c>
      <c r="Q234" s="13" t="s">
        <v>54</v>
      </c>
      <c r="R234" s="13" t="s">
        <v>55</v>
      </c>
      <c r="S234" s="115" t="s">
        <v>1444</v>
      </c>
      <c r="T234" s="28"/>
      <c r="U234" s="28">
        <v>9976187</v>
      </c>
      <c r="V234" s="13" t="s">
        <v>94</v>
      </c>
      <c r="W234" s="13">
        <v>113</v>
      </c>
      <c r="X234" s="14">
        <v>45177</v>
      </c>
      <c r="Y234" s="14">
        <v>45290</v>
      </c>
      <c r="Z234" s="14"/>
      <c r="AA234" s="15" t="s">
        <v>28</v>
      </c>
      <c r="AB234" s="27" t="s">
        <v>820</v>
      </c>
      <c r="AC234" s="8">
        <v>2023</v>
      </c>
      <c r="AD234" s="8" t="s">
        <v>58</v>
      </c>
    </row>
    <row r="235" spans="1:30" ht="362.25" x14ac:dyDescent="0.25">
      <c r="A235" s="29">
        <v>227</v>
      </c>
      <c r="B235" s="8" t="s">
        <v>23</v>
      </c>
      <c r="C235" s="13" t="s">
        <v>49</v>
      </c>
      <c r="D235" s="8" t="s">
        <v>821</v>
      </c>
      <c r="E235" s="13">
        <f t="shared" si="6"/>
        <v>1</v>
      </c>
      <c r="F235" s="13" t="e">
        <f>VLOOKUP(D235,'[1]GESTIÓN CONTRAC FONAM NACION'!$AC:$AE,2,FALSE)</f>
        <v>#REF!</v>
      </c>
      <c r="G235" s="13" t="e">
        <f t="shared" si="7"/>
        <v>#REF!</v>
      </c>
      <c r="H235" s="21">
        <v>45177</v>
      </c>
      <c r="I235" s="64" t="s">
        <v>822</v>
      </c>
      <c r="J235" s="23"/>
      <c r="K235" s="13" t="s">
        <v>52</v>
      </c>
      <c r="L235" s="24" t="s">
        <v>53</v>
      </c>
      <c r="M235" s="23"/>
      <c r="N235" s="23"/>
      <c r="O235" s="34">
        <v>3353980</v>
      </c>
      <c r="P235" s="26">
        <v>0</v>
      </c>
      <c r="Q235" s="13" t="s">
        <v>54</v>
      </c>
      <c r="R235" s="13" t="s">
        <v>55</v>
      </c>
      <c r="S235" s="115" t="s">
        <v>1445</v>
      </c>
      <c r="T235" s="28"/>
      <c r="U235" s="28">
        <v>59829329</v>
      </c>
      <c r="V235" s="13" t="s">
        <v>72</v>
      </c>
      <c r="W235" s="13">
        <v>113</v>
      </c>
      <c r="X235" s="14">
        <v>45177</v>
      </c>
      <c r="Y235" s="14">
        <v>45290</v>
      </c>
      <c r="Z235" s="14"/>
      <c r="AA235" s="15" t="s">
        <v>28</v>
      </c>
      <c r="AB235" s="27" t="s">
        <v>823</v>
      </c>
      <c r="AC235" s="8">
        <v>2023</v>
      </c>
      <c r="AD235" s="8" t="s">
        <v>58</v>
      </c>
    </row>
    <row r="236" spans="1:30" x14ac:dyDescent="0.25">
      <c r="A236" s="29">
        <v>228</v>
      </c>
      <c r="B236" s="8" t="s">
        <v>23</v>
      </c>
      <c r="C236" s="13" t="s">
        <v>49</v>
      </c>
      <c r="D236" s="8" t="s">
        <v>824</v>
      </c>
      <c r="E236" s="13">
        <f t="shared" si="6"/>
        <v>1</v>
      </c>
      <c r="F236" s="13" t="e">
        <f>VLOOKUP(D236,'[1]GESTIÓN CONTRAC FONAM NACION'!$AC:$AE,2,FALSE)</f>
        <v>#REF!</v>
      </c>
      <c r="G236" s="13" t="e">
        <f t="shared" si="7"/>
        <v>#REF!</v>
      </c>
      <c r="H236" s="21">
        <v>45181</v>
      </c>
      <c r="I236" s="58" t="s">
        <v>825</v>
      </c>
      <c r="J236" s="23"/>
      <c r="K236" s="13" t="s">
        <v>52</v>
      </c>
      <c r="L236" s="24" t="s">
        <v>53</v>
      </c>
      <c r="M236" s="23"/>
      <c r="N236" s="23"/>
      <c r="O236" s="34">
        <v>1700219</v>
      </c>
      <c r="P236" s="26">
        <v>0</v>
      </c>
      <c r="Q236" s="13" t="s">
        <v>54</v>
      </c>
      <c r="R236" s="13" t="s">
        <v>55</v>
      </c>
      <c r="S236" s="115" t="s">
        <v>1446</v>
      </c>
      <c r="T236" s="28"/>
      <c r="U236" s="28">
        <v>1061749855</v>
      </c>
      <c r="V236" s="13" t="s">
        <v>763</v>
      </c>
      <c r="W236" s="13">
        <v>117</v>
      </c>
      <c r="X236" s="14">
        <v>45182</v>
      </c>
      <c r="Y236" s="14">
        <v>45290</v>
      </c>
      <c r="Z236" s="14"/>
      <c r="AA236" s="15" t="s">
        <v>28</v>
      </c>
      <c r="AB236" s="27" t="s">
        <v>826</v>
      </c>
      <c r="AC236" s="8">
        <v>2023</v>
      </c>
      <c r="AD236" s="8" t="s">
        <v>58</v>
      </c>
    </row>
    <row r="237" spans="1:30" x14ac:dyDescent="0.25">
      <c r="A237" s="29">
        <v>229</v>
      </c>
      <c r="B237" s="8" t="s">
        <v>23</v>
      </c>
      <c r="C237" s="13" t="s">
        <v>49</v>
      </c>
      <c r="D237" s="8" t="s">
        <v>827</v>
      </c>
      <c r="E237" s="13">
        <f t="shared" si="6"/>
        <v>1</v>
      </c>
      <c r="F237" s="13" t="e">
        <f>VLOOKUP(D237,'[1]GESTIÓN CONTRAC FONAM NACION'!$AC:$AE,2,FALSE)</f>
        <v>#REF!</v>
      </c>
      <c r="G237" s="13" t="e">
        <f t="shared" si="7"/>
        <v>#REF!</v>
      </c>
      <c r="H237" s="21">
        <v>45184</v>
      </c>
      <c r="I237" s="58" t="s">
        <v>828</v>
      </c>
      <c r="J237" s="23"/>
      <c r="K237" s="13" t="s">
        <v>52</v>
      </c>
      <c r="L237" s="24" t="s">
        <v>53</v>
      </c>
      <c r="M237" s="23"/>
      <c r="N237" s="23"/>
      <c r="O237" s="34">
        <v>4200000</v>
      </c>
      <c r="P237" s="26">
        <v>0</v>
      </c>
      <c r="Q237" s="13" t="s">
        <v>54</v>
      </c>
      <c r="R237" s="13" t="s">
        <v>55</v>
      </c>
      <c r="S237" s="115" t="s">
        <v>1447</v>
      </c>
      <c r="T237" s="28"/>
      <c r="U237" s="28">
        <v>1053852226</v>
      </c>
      <c r="V237" s="13" t="s">
        <v>336</v>
      </c>
      <c r="W237" s="13">
        <v>106</v>
      </c>
      <c r="X237" s="14">
        <v>45184</v>
      </c>
      <c r="Y237" s="14">
        <v>45290</v>
      </c>
      <c r="Z237" s="14"/>
      <c r="AA237" s="15" t="s">
        <v>28</v>
      </c>
      <c r="AB237" s="27" t="s">
        <v>829</v>
      </c>
      <c r="AC237" s="8">
        <v>2023</v>
      </c>
      <c r="AD237" s="8" t="s">
        <v>58</v>
      </c>
    </row>
    <row r="238" spans="1:30" x14ac:dyDescent="0.25">
      <c r="A238" s="29">
        <v>230</v>
      </c>
      <c r="B238" s="8" t="s">
        <v>23</v>
      </c>
      <c r="C238" s="13" t="s">
        <v>49</v>
      </c>
      <c r="D238" s="8" t="s">
        <v>830</v>
      </c>
      <c r="E238" s="13">
        <f t="shared" si="6"/>
        <v>1</v>
      </c>
      <c r="F238" s="13" t="e">
        <f>VLOOKUP(D238,'[1]GESTIÓN CONTRAC FONAM NACION'!$AC:$AE,2,FALSE)</f>
        <v>#REF!</v>
      </c>
      <c r="G238" s="13" t="e">
        <f t="shared" si="7"/>
        <v>#REF!</v>
      </c>
      <c r="H238" s="21">
        <v>45184</v>
      </c>
      <c r="I238" s="58" t="s">
        <v>831</v>
      </c>
      <c r="J238" s="23"/>
      <c r="K238" s="13" t="s">
        <v>52</v>
      </c>
      <c r="L238" s="24" t="s">
        <v>53</v>
      </c>
      <c r="M238" s="23"/>
      <c r="N238" s="23"/>
      <c r="O238" s="34">
        <v>4200000</v>
      </c>
      <c r="P238" s="26">
        <v>0</v>
      </c>
      <c r="Q238" s="13" t="s">
        <v>54</v>
      </c>
      <c r="R238" s="13" t="s">
        <v>55</v>
      </c>
      <c r="S238" s="115" t="s">
        <v>1448</v>
      </c>
      <c r="T238" s="28"/>
      <c r="U238" s="28">
        <v>1053843625</v>
      </c>
      <c r="V238" s="13" t="s">
        <v>336</v>
      </c>
      <c r="W238" s="13">
        <v>106</v>
      </c>
      <c r="X238" s="14">
        <v>45184</v>
      </c>
      <c r="Y238" s="14">
        <v>45290</v>
      </c>
      <c r="Z238" s="14"/>
      <c r="AA238" s="15" t="s">
        <v>28</v>
      </c>
      <c r="AB238" s="65" t="s">
        <v>832</v>
      </c>
      <c r="AC238" s="8">
        <v>2023</v>
      </c>
      <c r="AD238" s="8" t="s">
        <v>58</v>
      </c>
    </row>
    <row r="239" spans="1:30" x14ac:dyDescent="0.25">
      <c r="A239" s="29">
        <v>233</v>
      </c>
      <c r="B239" s="8" t="s">
        <v>23</v>
      </c>
      <c r="C239" s="13" t="s">
        <v>49</v>
      </c>
      <c r="D239" s="8" t="s">
        <v>833</v>
      </c>
      <c r="E239" s="13">
        <f t="shared" si="6"/>
        <v>1</v>
      </c>
      <c r="F239" s="13" t="e">
        <f>VLOOKUP(D239,'[1]GESTIÓN CONTRAC FONAM NACION'!$AC:$AE,2,FALSE)</f>
        <v>#REF!</v>
      </c>
      <c r="G239" s="13" t="e">
        <f t="shared" si="7"/>
        <v>#REF!</v>
      </c>
      <c r="H239" s="21">
        <v>45187</v>
      </c>
      <c r="I239" s="66" t="s">
        <v>834</v>
      </c>
      <c r="J239" s="23"/>
      <c r="K239" s="13" t="s">
        <v>52</v>
      </c>
      <c r="L239" s="24" t="s">
        <v>53</v>
      </c>
      <c r="M239" s="23"/>
      <c r="N239" s="23"/>
      <c r="O239" s="34">
        <v>4200000</v>
      </c>
      <c r="P239" s="26">
        <v>0</v>
      </c>
      <c r="Q239" s="13" t="s">
        <v>54</v>
      </c>
      <c r="R239" s="13" t="s">
        <v>55</v>
      </c>
      <c r="S239" s="115" t="s">
        <v>1449</v>
      </c>
      <c r="T239" s="28"/>
      <c r="U239" s="28">
        <v>1036953539</v>
      </c>
      <c r="V239" s="13" t="s">
        <v>336</v>
      </c>
      <c r="W239" s="13">
        <v>103</v>
      </c>
      <c r="X239" s="14">
        <v>45187</v>
      </c>
      <c r="Y239" s="14">
        <v>45290</v>
      </c>
      <c r="Z239" s="14"/>
      <c r="AA239" s="15" t="s">
        <v>28</v>
      </c>
      <c r="AB239" s="65" t="s">
        <v>835</v>
      </c>
      <c r="AC239" s="8">
        <v>2023</v>
      </c>
      <c r="AD239" s="8" t="s">
        <v>58</v>
      </c>
    </row>
    <row r="240" spans="1:30" x14ac:dyDescent="0.25">
      <c r="A240" s="29">
        <v>234</v>
      </c>
      <c r="B240" s="8" t="s">
        <v>23</v>
      </c>
      <c r="C240" s="13" t="s">
        <v>49</v>
      </c>
      <c r="D240" s="8" t="s">
        <v>836</v>
      </c>
      <c r="E240" s="13">
        <f t="shared" si="6"/>
        <v>1</v>
      </c>
      <c r="F240" s="13" t="e">
        <f>VLOOKUP(D240,'[1]GESTIÓN CONTRAC FONAM NACION'!$AC:$AE,2,FALSE)</f>
        <v>#REF!</v>
      </c>
      <c r="G240" s="13" t="e">
        <f t="shared" si="7"/>
        <v>#REF!</v>
      </c>
      <c r="H240" s="21">
        <v>45188</v>
      </c>
      <c r="I240" s="8" t="s">
        <v>837</v>
      </c>
      <c r="J240" s="23"/>
      <c r="K240" s="13" t="s">
        <v>52</v>
      </c>
      <c r="L240" s="24" t="s">
        <v>53</v>
      </c>
      <c r="M240" s="23"/>
      <c r="N240" s="23"/>
      <c r="O240" s="34">
        <v>2896360</v>
      </c>
      <c r="P240" s="26">
        <v>0</v>
      </c>
      <c r="Q240" s="13" t="s">
        <v>54</v>
      </c>
      <c r="R240" s="13" t="s">
        <v>55</v>
      </c>
      <c r="S240" s="115" t="s">
        <v>1314</v>
      </c>
      <c r="T240" s="28"/>
      <c r="U240" s="28">
        <v>83246538</v>
      </c>
      <c r="V240" s="13" t="s">
        <v>111</v>
      </c>
      <c r="W240" s="13">
        <v>102</v>
      </c>
      <c r="X240" s="14">
        <v>45188</v>
      </c>
      <c r="Y240" s="14">
        <v>45290</v>
      </c>
      <c r="Z240" s="14"/>
      <c r="AA240" s="15" t="s">
        <v>28</v>
      </c>
      <c r="AB240" s="65" t="s">
        <v>838</v>
      </c>
      <c r="AC240" s="8">
        <v>2023</v>
      </c>
      <c r="AD240" s="8" t="s">
        <v>58</v>
      </c>
    </row>
    <row r="241" spans="1:30" x14ac:dyDescent="0.25">
      <c r="A241" s="29">
        <v>235</v>
      </c>
      <c r="B241" s="8" t="s">
        <v>23</v>
      </c>
      <c r="C241" s="13" t="s">
        <v>49</v>
      </c>
      <c r="D241" s="8" t="s">
        <v>210</v>
      </c>
      <c r="E241" s="13">
        <f t="shared" si="6"/>
        <v>2</v>
      </c>
      <c r="F241" s="13" t="e">
        <f>VLOOKUP(D241,'[1]GESTIÓN CONTRAC FONAM NACION'!$AC:$AE,2,FALSE)</f>
        <v>#REF!</v>
      </c>
      <c r="G241" s="13" t="e">
        <f t="shared" si="7"/>
        <v>#REF!</v>
      </c>
      <c r="H241" s="21">
        <v>45188</v>
      </c>
      <c r="I241" s="8" t="s">
        <v>839</v>
      </c>
      <c r="J241" s="23"/>
      <c r="K241" s="13" t="s">
        <v>52</v>
      </c>
      <c r="L241" s="24" t="s">
        <v>53</v>
      </c>
      <c r="M241" s="23"/>
      <c r="N241" s="23"/>
      <c r="O241" s="34">
        <v>2896360</v>
      </c>
      <c r="P241" s="26">
        <v>0</v>
      </c>
      <c r="Q241" s="13" t="s">
        <v>54</v>
      </c>
      <c r="R241" s="13" t="s">
        <v>55</v>
      </c>
      <c r="S241" s="115" t="s">
        <v>1312</v>
      </c>
      <c r="T241" s="28"/>
      <c r="U241" s="28">
        <v>1079607895</v>
      </c>
      <c r="V241" s="13" t="s">
        <v>111</v>
      </c>
      <c r="W241" s="13">
        <v>102</v>
      </c>
      <c r="X241" s="14">
        <v>45188</v>
      </c>
      <c r="Y241" s="14">
        <v>45290</v>
      </c>
      <c r="Z241" s="14"/>
      <c r="AA241" s="15" t="s">
        <v>28</v>
      </c>
      <c r="AB241" s="65" t="s">
        <v>840</v>
      </c>
      <c r="AC241" s="8">
        <v>2023</v>
      </c>
      <c r="AD241" s="8" t="s">
        <v>58</v>
      </c>
    </row>
    <row r="242" spans="1:30" x14ac:dyDescent="0.25">
      <c r="A242" s="29">
        <v>236</v>
      </c>
      <c r="B242" s="8" t="s">
        <v>23</v>
      </c>
      <c r="C242" s="13" t="s">
        <v>49</v>
      </c>
      <c r="D242" s="8" t="s">
        <v>841</v>
      </c>
      <c r="E242" s="13">
        <f t="shared" si="6"/>
        <v>1</v>
      </c>
      <c r="F242" s="13" t="e">
        <f>VLOOKUP(D242,'[1]GESTIÓN CONTRAC FONAM NACION'!$AC:$AE,2,FALSE)</f>
        <v>#REF!</v>
      </c>
      <c r="G242" s="13" t="e">
        <f t="shared" si="7"/>
        <v>#REF!</v>
      </c>
      <c r="H242" s="21">
        <v>45188</v>
      </c>
      <c r="I242" s="8" t="s">
        <v>842</v>
      </c>
      <c r="J242" s="23"/>
      <c r="K242" s="13" t="s">
        <v>52</v>
      </c>
      <c r="L242" s="24" t="s">
        <v>53</v>
      </c>
      <c r="M242" s="23"/>
      <c r="N242" s="23"/>
      <c r="O242" s="34">
        <v>1497991</v>
      </c>
      <c r="P242" s="26">
        <v>0</v>
      </c>
      <c r="Q242" s="13" t="s">
        <v>54</v>
      </c>
      <c r="R242" s="13" t="s">
        <v>55</v>
      </c>
      <c r="S242" s="115" t="s">
        <v>1450</v>
      </c>
      <c r="T242" s="28"/>
      <c r="U242" s="28">
        <v>1109416820</v>
      </c>
      <c r="V242" s="13" t="s">
        <v>111</v>
      </c>
      <c r="W242" s="13">
        <v>102</v>
      </c>
      <c r="X242" s="14">
        <v>45188</v>
      </c>
      <c r="Y242" s="14">
        <v>45290</v>
      </c>
      <c r="Z242" s="14"/>
      <c r="AA242" s="15" t="s">
        <v>28</v>
      </c>
      <c r="AB242" s="65" t="s">
        <v>843</v>
      </c>
      <c r="AC242" s="8">
        <v>2023</v>
      </c>
      <c r="AD242" s="8" t="s">
        <v>58</v>
      </c>
    </row>
    <row r="243" spans="1:30" x14ac:dyDescent="0.25">
      <c r="A243" s="29">
        <v>237</v>
      </c>
      <c r="B243" s="8" t="s">
        <v>23</v>
      </c>
      <c r="C243" s="13" t="s">
        <v>49</v>
      </c>
      <c r="D243" s="8" t="s">
        <v>844</v>
      </c>
      <c r="E243" s="13">
        <f t="shared" si="6"/>
        <v>1</v>
      </c>
      <c r="F243" s="13" t="e">
        <f>VLOOKUP(D243,'[1]GESTIÓN CONTRAC FONAM NACION'!$AC:$AE,2,FALSE)</f>
        <v>#REF!</v>
      </c>
      <c r="G243" s="13" t="e">
        <f t="shared" si="7"/>
        <v>#REF!</v>
      </c>
      <c r="H243" s="21">
        <v>45189</v>
      </c>
      <c r="I243" s="8" t="s">
        <v>845</v>
      </c>
      <c r="J243" s="23"/>
      <c r="K243" s="13" t="s">
        <v>52</v>
      </c>
      <c r="L243" s="24" t="s">
        <v>53</v>
      </c>
      <c r="M243" s="23"/>
      <c r="N243" s="23"/>
      <c r="O243" s="34">
        <v>4278535</v>
      </c>
      <c r="P243" s="26">
        <v>0</v>
      </c>
      <c r="Q243" s="13" t="s">
        <v>54</v>
      </c>
      <c r="R243" s="13" t="s">
        <v>55</v>
      </c>
      <c r="S243" s="115" t="s">
        <v>1451</v>
      </c>
      <c r="T243" s="28"/>
      <c r="U243" s="28">
        <v>1075626315</v>
      </c>
      <c r="V243" s="13" t="s">
        <v>111</v>
      </c>
      <c r="W243" s="13">
        <v>101</v>
      </c>
      <c r="X243" s="14">
        <v>45189</v>
      </c>
      <c r="Y243" s="14">
        <v>45290</v>
      </c>
      <c r="Z243" s="14"/>
      <c r="AA243" s="15" t="s">
        <v>28</v>
      </c>
      <c r="AB243" s="65" t="s">
        <v>846</v>
      </c>
      <c r="AC243" s="8">
        <v>2023</v>
      </c>
      <c r="AD243" s="8" t="s">
        <v>58</v>
      </c>
    </row>
    <row r="244" spans="1:30" x14ac:dyDescent="0.25">
      <c r="A244" s="29">
        <v>238</v>
      </c>
      <c r="B244" s="8" t="s">
        <v>23</v>
      </c>
      <c r="C244" s="13" t="s">
        <v>49</v>
      </c>
      <c r="D244" s="8" t="s">
        <v>226</v>
      </c>
      <c r="E244" s="13">
        <f t="shared" si="6"/>
        <v>2</v>
      </c>
      <c r="F244" s="13" t="e">
        <f>VLOOKUP(D244,'[1]GESTIÓN CONTRAC FONAM NACION'!$AC:$AE,2,FALSE)</f>
        <v>#REF!</v>
      </c>
      <c r="G244" s="13" t="e">
        <f t="shared" si="7"/>
        <v>#REF!</v>
      </c>
      <c r="H244" s="21">
        <v>45190</v>
      </c>
      <c r="I244" s="8" t="s">
        <v>847</v>
      </c>
      <c r="J244" s="23"/>
      <c r="K244" s="13" t="s">
        <v>52</v>
      </c>
      <c r="L244" s="24" t="s">
        <v>53</v>
      </c>
      <c r="M244" s="23"/>
      <c r="N244" s="23"/>
      <c r="O244" s="34">
        <v>2896360</v>
      </c>
      <c r="P244" s="26">
        <v>0</v>
      </c>
      <c r="Q244" s="13" t="s">
        <v>54</v>
      </c>
      <c r="R244" s="13" t="s">
        <v>55</v>
      </c>
      <c r="S244" s="115" t="s">
        <v>1317</v>
      </c>
      <c r="T244" s="28"/>
      <c r="U244" s="28">
        <v>25561805</v>
      </c>
      <c r="V244" s="13" t="s">
        <v>111</v>
      </c>
      <c r="W244" s="13">
        <v>100</v>
      </c>
      <c r="X244" s="14">
        <v>45191</v>
      </c>
      <c r="Y244" s="14">
        <v>45290</v>
      </c>
      <c r="Z244" s="14"/>
      <c r="AA244" s="15" t="s">
        <v>28</v>
      </c>
      <c r="AB244" s="65" t="s">
        <v>848</v>
      </c>
      <c r="AC244" s="8">
        <v>2023</v>
      </c>
      <c r="AD244" s="8" t="s">
        <v>58</v>
      </c>
    </row>
    <row r="245" spans="1:30" x14ac:dyDescent="0.25">
      <c r="A245" s="9" t="s">
        <v>22</v>
      </c>
      <c r="B245" s="8" t="s">
        <v>23</v>
      </c>
      <c r="C245" s="13" t="s">
        <v>849</v>
      </c>
      <c r="D245" s="8" t="s">
        <v>850</v>
      </c>
      <c r="E245" s="13">
        <f t="shared" si="6"/>
        <v>1</v>
      </c>
      <c r="F245" s="13" t="e">
        <f>VLOOKUP(D245,'[1]GESTIÓN CONTRAC FONAM NACION'!$AC:$AE,2,FALSE)</f>
        <v>#REF!</v>
      </c>
      <c r="G245" s="13" t="e">
        <f t="shared" si="7"/>
        <v>#REF!</v>
      </c>
      <c r="H245" s="21">
        <v>44966</v>
      </c>
      <c r="I245" s="8" t="s">
        <v>851</v>
      </c>
      <c r="J245" s="23"/>
      <c r="K245" s="13" t="s">
        <v>852</v>
      </c>
      <c r="L245" s="67" t="s">
        <v>853</v>
      </c>
      <c r="M245" s="23"/>
      <c r="N245" s="23"/>
      <c r="O245" s="34" t="s">
        <v>854</v>
      </c>
      <c r="P245" s="26">
        <v>0</v>
      </c>
      <c r="Q245" s="13" t="s">
        <v>781</v>
      </c>
      <c r="R245" s="13" t="s">
        <v>26</v>
      </c>
      <c r="S245" s="28"/>
      <c r="T245" s="28"/>
      <c r="U245" s="28"/>
      <c r="V245" s="13" t="s">
        <v>27</v>
      </c>
      <c r="W245" s="13">
        <v>324</v>
      </c>
      <c r="X245" s="14">
        <v>44970</v>
      </c>
      <c r="Y245" s="14">
        <v>45290</v>
      </c>
      <c r="Z245" s="14"/>
      <c r="AA245" s="15" t="s">
        <v>28</v>
      </c>
      <c r="AB245" s="27" t="s">
        <v>855</v>
      </c>
      <c r="AC245" s="8">
        <v>2023</v>
      </c>
      <c r="AD245" s="8" t="s">
        <v>58</v>
      </c>
    </row>
    <row r="246" spans="1:30" x14ac:dyDescent="0.25">
      <c r="A246" s="29" t="s">
        <v>37</v>
      </c>
      <c r="B246" s="8" t="s">
        <v>23</v>
      </c>
      <c r="C246" s="13" t="s">
        <v>856</v>
      </c>
      <c r="D246" s="13" t="s">
        <v>857</v>
      </c>
      <c r="E246" s="13">
        <f t="shared" si="6"/>
        <v>1</v>
      </c>
      <c r="F246" s="13" t="e">
        <f>VLOOKUP(D246,'[1]GESTIÓN CONTRAC FONAM NACION'!$AC:$AE,2,FALSE)</f>
        <v>#REF!</v>
      </c>
      <c r="G246" s="13" t="e">
        <f t="shared" si="7"/>
        <v>#REF!</v>
      </c>
      <c r="H246" s="21">
        <v>45015</v>
      </c>
      <c r="I246" s="13" t="s">
        <v>858</v>
      </c>
      <c r="J246" s="23"/>
      <c r="K246" s="13" t="s">
        <v>852</v>
      </c>
      <c r="L246" s="67" t="s">
        <v>853</v>
      </c>
      <c r="M246" s="23"/>
      <c r="N246" s="23"/>
      <c r="O246" s="31" t="s">
        <v>854</v>
      </c>
      <c r="P246" s="26">
        <v>0</v>
      </c>
      <c r="Q246" s="13" t="s">
        <v>781</v>
      </c>
      <c r="R246" s="13" t="s">
        <v>26</v>
      </c>
      <c r="S246" s="26"/>
      <c r="T246" s="26"/>
      <c r="U246" s="26"/>
      <c r="V246" s="13" t="s">
        <v>129</v>
      </c>
      <c r="W246" s="13">
        <v>275</v>
      </c>
      <c r="X246" s="14">
        <v>45015</v>
      </c>
      <c r="Y246" s="14">
        <v>45291</v>
      </c>
      <c r="Z246" s="14"/>
      <c r="AA246" s="13" t="s">
        <v>28</v>
      </c>
      <c r="AB246" s="27" t="s">
        <v>859</v>
      </c>
      <c r="AC246" s="8">
        <v>2023</v>
      </c>
      <c r="AD246" s="8" t="s">
        <v>58</v>
      </c>
    </row>
    <row r="247" spans="1:30" x14ac:dyDescent="0.25">
      <c r="A247" s="29" t="s">
        <v>41</v>
      </c>
      <c r="B247" s="8" t="s">
        <v>23</v>
      </c>
      <c r="C247" s="13" t="s">
        <v>860</v>
      </c>
      <c r="D247" s="68" t="s">
        <v>861</v>
      </c>
      <c r="E247" s="13">
        <f t="shared" si="6"/>
        <v>1</v>
      </c>
      <c r="F247" s="13" t="e">
        <f>VLOOKUP(D247,'[1]GESTIÓN CONTRAC FONAM NACION'!$AC:$AE,2,FALSE)</f>
        <v>#REF!</v>
      </c>
      <c r="G247" s="13" t="e">
        <f t="shared" si="7"/>
        <v>#REF!</v>
      </c>
      <c r="H247" s="21">
        <v>45016</v>
      </c>
      <c r="I247" s="69" t="s">
        <v>862</v>
      </c>
      <c r="J247" s="23"/>
      <c r="K247" s="13" t="s">
        <v>852</v>
      </c>
      <c r="L247" s="67" t="s">
        <v>853</v>
      </c>
      <c r="M247" s="23"/>
      <c r="N247" s="23"/>
      <c r="O247" s="31" t="s">
        <v>854</v>
      </c>
      <c r="P247" s="26">
        <v>0</v>
      </c>
      <c r="Q247" s="13" t="s">
        <v>781</v>
      </c>
      <c r="R247" s="13" t="s">
        <v>26</v>
      </c>
      <c r="S247" s="26"/>
      <c r="T247" s="26"/>
      <c r="U247" s="26"/>
      <c r="V247" s="13" t="s">
        <v>336</v>
      </c>
      <c r="W247" s="13">
        <v>183</v>
      </c>
      <c r="X247" s="14">
        <v>45016</v>
      </c>
      <c r="Y247" s="14">
        <v>45199</v>
      </c>
      <c r="Z247" s="14"/>
      <c r="AA247" s="13" t="s">
        <v>28</v>
      </c>
      <c r="AB247" s="27" t="s">
        <v>863</v>
      </c>
      <c r="AC247" s="8">
        <v>2023</v>
      </c>
      <c r="AD247" s="8" t="s">
        <v>58</v>
      </c>
    </row>
    <row r="248" spans="1:30" x14ac:dyDescent="0.25">
      <c r="A248" s="29" t="s">
        <v>65</v>
      </c>
      <c r="B248" s="8" t="s">
        <v>23</v>
      </c>
      <c r="C248" s="13" t="s">
        <v>864</v>
      </c>
      <c r="D248" s="13" t="s">
        <v>865</v>
      </c>
      <c r="E248" s="13">
        <f t="shared" si="6"/>
        <v>2</v>
      </c>
      <c r="F248" s="13" t="e">
        <f>VLOOKUP(D248,'[1]GESTIÓN CONTRAC FONAM NACION'!$AC:$AE,2,FALSE)</f>
        <v>#REF!</v>
      </c>
      <c r="G248" s="13" t="e">
        <f t="shared" si="7"/>
        <v>#REF!</v>
      </c>
      <c r="H248" s="21">
        <v>45028</v>
      </c>
      <c r="I248" s="13" t="s">
        <v>866</v>
      </c>
      <c r="J248" s="23"/>
      <c r="K248" s="13" t="s">
        <v>852</v>
      </c>
      <c r="L248" s="67" t="s">
        <v>853</v>
      </c>
      <c r="M248" s="23"/>
      <c r="N248" s="23"/>
      <c r="O248" s="31" t="s">
        <v>854</v>
      </c>
      <c r="P248" s="26">
        <v>0</v>
      </c>
      <c r="Q248" s="13" t="s">
        <v>781</v>
      </c>
      <c r="R248" s="13" t="s">
        <v>26</v>
      </c>
      <c r="S248" s="26"/>
      <c r="T248" s="26"/>
      <c r="U248" s="26"/>
      <c r="V248" s="13" t="s">
        <v>134</v>
      </c>
      <c r="W248" s="13">
        <v>90</v>
      </c>
      <c r="X248" s="14">
        <v>45029</v>
      </c>
      <c r="Y248" s="14">
        <v>45119</v>
      </c>
      <c r="Z248" s="14"/>
      <c r="AA248" s="13" t="s">
        <v>28</v>
      </c>
      <c r="AB248" s="27" t="s">
        <v>867</v>
      </c>
      <c r="AC248" s="8">
        <v>2023</v>
      </c>
      <c r="AD248" s="8" t="s">
        <v>58</v>
      </c>
    </row>
    <row r="249" spans="1:30" x14ac:dyDescent="0.25">
      <c r="A249" s="29" t="s">
        <v>69</v>
      </c>
      <c r="B249" s="8" t="s">
        <v>23</v>
      </c>
      <c r="C249" s="13" t="s">
        <v>868</v>
      </c>
      <c r="D249" s="13" t="s">
        <v>865</v>
      </c>
      <c r="E249" s="13">
        <f t="shared" si="6"/>
        <v>2</v>
      </c>
      <c r="F249" s="13" t="e">
        <f>VLOOKUP(D249,'[1]GESTIÓN CONTRAC FONAM NACION'!$AC:$AE,2,FALSE)</f>
        <v>#REF!</v>
      </c>
      <c r="G249" s="13" t="e">
        <f t="shared" si="7"/>
        <v>#REF!</v>
      </c>
      <c r="H249" s="21">
        <v>45029</v>
      </c>
      <c r="I249" s="13" t="s">
        <v>869</v>
      </c>
      <c r="J249" s="23"/>
      <c r="K249" s="13" t="s">
        <v>852</v>
      </c>
      <c r="L249" s="67" t="s">
        <v>853</v>
      </c>
      <c r="M249" s="23"/>
      <c r="N249" s="23"/>
      <c r="O249" s="31" t="s">
        <v>854</v>
      </c>
      <c r="P249" s="26">
        <v>0</v>
      </c>
      <c r="Q249" s="13" t="s">
        <v>781</v>
      </c>
      <c r="R249" s="13" t="s">
        <v>26</v>
      </c>
      <c r="S249" s="26"/>
      <c r="T249" s="26"/>
      <c r="U249" s="26"/>
      <c r="V249" s="13" t="s">
        <v>134</v>
      </c>
      <c r="W249" s="13">
        <v>90</v>
      </c>
      <c r="X249" s="14">
        <v>45029</v>
      </c>
      <c r="Y249" s="14">
        <v>45119</v>
      </c>
      <c r="Z249" s="14"/>
      <c r="AA249" s="13" t="s">
        <v>28</v>
      </c>
      <c r="AB249" s="27" t="s">
        <v>870</v>
      </c>
      <c r="AC249" s="8">
        <v>2023</v>
      </c>
      <c r="AD249" s="8" t="s">
        <v>58</v>
      </c>
    </row>
    <row r="250" spans="1:30" x14ac:dyDescent="0.25">
      <c r="A250" s="29" t="s">
        <v>74</v>
      </c>
      <c r="B250" s="8" t="s">
        <v>23</v>
      </c>
      <c r="C250" s="13" t="s">
        <v>871</v>
      </c>
      <c r="D250" s="15" t="s">
        <v>872</v>
      </c>
      <c r="E250" s="13">
        <f t="shared" si="6"/>
        <v>1</v>
      </c>
      <c r="F250" s="13" t="e">
        <f>VLOOKUP(D250,'[1]GESTIÓN CONTRAC FONAM NACION'!$AC:$AE,2,FALSE)</f>
        <v>#REF!</v>
      </c>
      <c r="G250" s="13" t="e">
        <f t="shared" si="7"/>
        <v>#REF!</v>
      </c>
      <c r="H250" s="21">
        <v>45036</v>
      </c>
      <c r="I250" s="13" t="s">
        <v>873</v>
      </c>
      <c r="J250" s="23"/>
      <c r="K250" s="13" t="s">
        <v>852</v>
      </c>
      <c r="L250" s="67" t="s">
        <v>853</v>
      </c>
      <c r="M250" s="23"/>
      <c r="N250" s="23"/>
      <c r="O250" s="31" t="s">
        <v>854</v>
      </c>
      <c r="P250" s="26">
        <v>0</v>
      </c>
      <c r="Q250" s="13" t="s">
        <v>781</v>
      </c>
      <c r="R250" s="13" t="s">
        <v>26</v>
      </c>
      <c r="S250" s="26"/>
      <c r="T250" s="26"/>
      <c r="U250" s="26"/>
      <c r="V250" s="13" t="s">
        <v>874</v>
      </c>
      <c r="W250" s="13">
        <v>214</v>
      </c>
      <c r="X250" s="14">
        <v>45036</v>
      </c>
      <c r="Y250" s="14">
        <v>45250</v>
      </c>
      <c r="Z250" s="14"/>
      <c r="AA250" s="13" t="s">
        <v>28</v>
      </c>
      <c r="AB250" s="27" t="s">
        <v>875</v>
      </c>
      <c r="AC250" s="8">
        <v>2023</v>
      </c>
      <c r="AD250" s="8" t="s">
        <v>58</v>
      </c>
    </row>
    <row r="251" spans="1:30" x14ac:dyDescent="0.25">
      <c r="A251" s="29" t="s">
        <v>78</v>
      </c>
      <c r="B251" s="8" t="s">
        <v>23</v>
      </c>
      <c r="C251" s="13" t="s">
        <v>856</v>
      </c>
      <c r="D251" s="15" t="s">
        <v>876</v>
      </c>
      <c r="E251" s="13">
        <f t="shared" si="6"/>
        <v>1</v>
      </c>
      <c r="F251" s="13" t="e">
        <f>VLOOKUP(D251,'[1]GESTIÓN CONTRAC FONAM NACION'!$AC:$AE,2,FALSE)</f>
        <v>#REF!</v>
      </c>
      <c r="G251" s="13" t="e">
        <f t="shared" si="7"/>
        <v>#REF!</v>
      </c>
      <c r="H251" s="21">
        <v>45040</v>
      </c>
      <c r="I251" s="13" t="s">
        <v>877</v>
      </c>
      <c r="J251" s="23"/>
      <c r="K251" s="13" t="s">
        <v>852</v>
      </c>
      <c r="L251" s="30" t="s">
        <v>853</v>
      </c>
      <c r="M251" s="23"/>
      <c r="N251" s="23"/>
      <c r="O251" s="31" t="s">
        <v>854</v>
      </c>
      <c r="P251" s="26">
        <v>0</v>
      </c>
      <c r="Q251" s="13" t="s">
        <v>781</v>
      </c>
      <c r="R251" s="13" t="s">
        <v>26</v>
      </c>
      <c r="S251" s="26"/>
      <c r="T251" s="26"/>
      <c r="U251" s="26"/>
      <c r="V251" s="13" t="s">
        <v>94</v>
      </c>
      <c r="W251" s="13">
        <v>244</v>
      </c>
      <c r="X251" s="14">
        <v>45040</v>
      </c>
      <c r="Y251" s="14">
        <v>45284</v>
      </c>
      <c r="Z251" s="14"/>
      <c r="AA251" s="13" t="s">
        <v>28</v>
      </c>
      <c r="AB251" s="27" t="s">
        <v>878</v>
      </c>
      <c r="AC251" s="8">
        <v>2023</v>
      </c>
      <c r="AD251" s="8" t="s">
        <v>58</v>
      </c>
    </row>
    <row r="252" spans="1:30" x14ac:dyDescent="0.25">
      <c r="A252" s="42" t="s">
        <v>82</v>
      </c>
      <c r="B252" s="8" t="s">
        <v>23</v>
      </c>
      <c r="C252" s="13" t="s">
        <v>879</v>
      </c>
      <c r="D252" s="13" t="s">
        <v>880</v>
      </c>
      <c r="E252" s="13">
        <f t="shared" si="6"/>
        <v>2</v>
      </c>
      <c r="F252" s="13" t="e">
        <f>VLOOKUP(D252,'[1]GESTIÓN CONTRAC FONAM NACION'!$AC:$AE,2,FALSE)</f>
        <v>#REF!</v>
      </c>
      <c r="G252" s="13" t="e">
        <f t="shared" si="7"/>
        <v>#REF!</v>
      </c>
      <c r="H252" s="43">
        <v>45036</v>
      </c>
      <c r="I252" s="13" t="s">
        <v>881</v>
      </c>
      <c r="J252" s="23"/>
      <c r="K252" s="13" t="s">
        <v>852</v>
      </c>
      <c r="L252" s="67" t="s">
        <v>853</v>
      </c>
      <c r="M252" s="23"/>
      <c r="N252" s="23"/>
      <c r="O252" s="31" t="s">
        <v>854</v>
      </c>
      <c r="P252" s="26">
        <v>0</v>
      </c>
      <c r="Q252" s="13" t="s">
        <v>781</v>
      </c>
      <c r="R252" s="13" t="s">
        <v>26</v>
      </c>
      <c r="S252" s="26"/>
      <c r="T252" s="26"/>
      <c r="U252" s="26"/>
      <c r="V252" s="13" t="s">
        <v>116</v>
      </c>
      <c r="W252" s="13">
        <v>254</v>
      </c>
      <c r="X252" s="14">
        <v>45036</v>
      </c>
      <c r="Y252" s="14">
        <v>45290</v>
      </c>
      <c r="Z252" s="14"/>
      <c r="AA252" s="13" t="s">
        <v>28</v>
      </c>
      <c r="AB252" s="27" t="s">
        <v>882</v>
      </c>
      <c r="AC252" s="8">
        <v>2023</v>
      </c>
      <c r="AD252" s="8" t="s">
        <v>58</v>
      </c>
    </row>
    <row r="253" spans="1:30" x14ac:dyDescent="0.25">
      <c r="A253" s="9" t="s">
        <v>87</v>
      </c>
      <c r="B253" s="8" t="s">
        <v>23</v>
      </c>
      <c r="C253" s="13" t="s">
        <v>864</v>
      </c>
      <c r="D253" s="13" t="s">
        <v>883</v>
      </c>
      <c r="E253" s="13">
        <f t="shared" si="6"/>
        <v>2</v>
      </c>
      <c r="F253" s="13" t="e">
        <f>VLOOKUP(D253,'[1]GESTIÓN CONTRAC FONAM NACION'!$AC:$AE,2,FALSE)</f>
        <v>#REF!</v>
      </c>
      <c r="G253" s="13" t="e">
        <f t="shared" si="7"/>
        <v>#REF!</v>
      </c>
      <c r="H253" s="21">
        <v>45037</v>
      </c>
      <c r="I253" s="13" t="s">
        <v>884</v>
      </c>
      <c r="J253" s="23"/>
      <c r="K253" s="13" t="s">
        <v>852</v>
      </c>
      <c r="L253" s="67" t="s">
        <v>853</v>
      </c>
      <c r="M253" s="23"/>
      <c r="N253" s="23"/>
      <c r="O253" s="31" t="s">
        <v>854</v>
      </c>
      <c r="P253" s="26">
        <v>0</v>
      </c>
      <c r="Q253" s="13" t="s">
        <v>781</v>
      </c>
      <c r="R253" s="13" t="s">
        <v>26</v>
      </c>
      <c r="S253" s="26"/>
      <c r="T253" s="26"/>
      <c r="U253" s="26"/>
      <c r="V253" s="13" t="s">
        <v>279</v>
      </c>
      <c r="W253" s="13">
        <v>253</v>
      </c>
      <c r="X253" s="14">
        <v>45037</v>
      </c>
      <c r="Y253" s="14">
        <v>45290</v>
      </c>
      <c r="Z253" s="14"/>
      <c r="AA253" s="13" t="s">
        <v>28</v>
      </c>
      <c r="AB253" s="27" t="s">
        <v>885</v>
      </c>
      <c r="AC253" s="8">
        <v>2023</v>
      </c>
      <c r="AD253" s="8" t="s">
        <v>58</v>
      </c>
    </row>
    <row r="254" spans="1:30" x14ac:dyDescent="0.25">
      <c r="A254" s="9" t="s">
        <v>91</v>
      </c>
      <c r="B254" s="8" t="s">
        <v>23</v>
      </c>
      <c r="C254" s="13" t="s">
        <v>860</v>
      </c>
      <c r="D254" s="13" t="s">
        <v>883</v>
      </c>
      <c r="E254" s="13">
        <f t="shared" si="6"/>
        <v>2</v>
      </c>
      <c r="F254" s="13" t="e">
        <f>VLOOKUP(D254,'[1]GESTIÓN CONTRAC FONAM NACION'!$AC:$AE,2,FALSE)</f>
        <v>#REF!</v>
      </c>
      <c r="G254" s="13" t="e">
        <f t="shared" si="7"/>
        <v>#REF!</v>
      </c>
      <c r="H254" s="21">
        <v>45037</v>
      </c>
      <c r="I254" s="13" t="s">
        <v>886</v>
      </c>
      <c r="J254" s="23"/>
      <c r="K254" s="13" t="s">
        <v>852</v>
      </c>
      <c r="L254" s="67" t="s">
        <v>853</v>
      </c>
      <c r="M254" s="23"/>
      <c r="N254" s="23"/>
      <c r="O254" s="31" t="s">
        <v>854</v>
      </c>
      <c r="P254" s="26">
        <v>0</v>
      </c>
      <c r="Q254" s="13" t="s">
        <v>781</v>
      </c>
      <c r="R254" s="13" t="s">
        <v>26</v>
      </c>
      <c r="S254" s="26"/>
      <c r="T254" s="26"/>
      <c r="U254" s="26"/>
      <c r="V254" s="13" t="s">
        <v>94</v>
      </c>
      <c r="W254" s="13">
        <v>253</v>
      </c>
      <c r="X254" s="14">
        <v>45037</v>
      </c>
      <c r="Y254" s="14">
        <v>45290</v>
      </c>
      <c r="Z254" s="14"/>
      <c r="AA254" s="13" t="s">
        <v>28</v>
      </c>
      <c r="AB254" s="27" t="s">
        <v>887</v>
      </c>
      <c r="AC254" s="8">
        <v>2023</v>
      </c>
      <c r="AD254" s="8" t="s">
        <v>58</v>
      </c>
    </row>
    <row r="255" spans="1:30" x14ac:dyDescent="0.25">
      <c r="A255" s="9" t="s">
        <v>96</v>
      </c>
      <c r="B255" s="8" t="s">
        <v>23</v>
      </c>
      <c r="C255" s="13" t="s">
        <v>856</v>
      </c>
      <c r="D255" s="13" t="s">
        <v>888</v>
      </c>
      <c r="E255" s="13">
        <f t="shared" si="6"/>
        <v>1</v>
      </c>
      <c r="F255" s="13" t="e">
        <f>VLOOKUP(D255,'[1]GESTIÓN CONTRAC FONAM NACION'!$AC:$AE,2,FALSE)</f>
        <v>#REF!</v>
      </c>
      <c r="G255" s="13" t="e">
        <f t="shared" si="7"/>
        <v>#REF!</v>
      </c>
      <c r="H255" s="21">
        <v>45043</v>
      </c>
      <c r="I255" s="56" t="s">
        <v>889</v>
      </c>
      <c r="J255" s="23"/>
      <c r="K255" s="13" t="s">
        <v>852</v>
      </c>
      <c r="L255" s="67" t="s">
        <v>853</v>
      </c>
      <c r="M255" s="23"/>
      <c r="N255" s="23"/>
      <c r="O255" s="31" t="s">
        <v>854</v>
      </c>
      <c r="P255" s="26">
        <v>0</v>
      </c>
      <c r="Q255" s="13" t="s">
        <v>781</v>
      </c>
      <c r="R255" s="13" t="s">
        <v>26</v>
      </c>
      <c r="S255" s="26"/>
      <c r="T255" s="26"/>
      <c r="U255" s="26"/>
      <c r="V255" s="13" t="s">
        <v>111</v>
      </c>
      <c r="W255" s="13">
        <v>180</v>
      </c>
      <c r="X255" s="14">
        <v>45043</v>
      </c>
      <c r="Y255" s="14">
        <v>45225</v>
      </c>
      <c r="Z255" s="14"/>
      <c r="AA255" s="13" t="s">
        <v>28</v>
      </c>
      <c r="AB255" s="27" t="s">
        <v>890</v>
      </c>
      <c r="AC255" s="8">
        <v>2023</v>
      </c>
      <c r="AD255" s="8" t="s">
        <v>58</v>
      </c>
    </row>
    <row r="256" spans="1:30" x14ac:dyDescent="0.25">
      <c r="A256" s="9" t="s">
        <v>103</v>
      </c>
      <c r="B256" s="8" t="s">
        <v>23</v>
      </c>
      <c r="C256" s="13" t="s">
        <v>879</v>
      </c>
      <c r="D256" s="70" t="s">
        <v>891</v>
      </c>
      <c r="E256" s="13">
        <f t="shared" si="6"/>
        <v>2</v>
      </c>
      <c r="F256" s="13" t="e">
        <f>VLOOKUP(D256,'[1]GESTIÓN CONTRAC FONAM NACION'!$AC:$AE,2,FALSE)</f>
        <v>#REF!</v>
      </c>
      <c r="G256" s="13" t="e">
        <f t="shared" si="7"/>
        <v>#REF!</v>
      </c>
      <c r="H256" s="21">
        <v>45043</v>
      </c>
      <c r="I256" s="56" t="s">
        <v>892</v>
      </c>
      <c r="J256" s="23"/>
      <c r="K256" s="13" t="s">
        <v>852</v>
      </c>
      <c r="L256" s="67" t="s">
        <v>853</v>
      </c>
      <c r="M256" s="23"/>
      <c r="N256" s="23"/>
      <c r="O256" s="31" t="s">
        <v>854</v>
      </c>
      <c r="P256" s="26">
        <v>0</v>
      </c>
      <c r="Q256" s="13" t="s">
        <v>54</v>
      </c>
      <c r="R256" s="13" t="s">
        <v>55</v>
      </c>
      <c r="S256" s="114" t="s">
        <v>1452</v>
      </c>
      <c r="T256" s="71"/>
      <c r="U256" s="71">
        <v>3695488</v>
      </c>
      <c r="V256" s="13" t="s">
        <v>129</v>
      </c>
      <c r="W256" s="13">
        <v>240</v>
      </c>
      <c r="X256" s="14">
        <v>45043</v>
      </c>
      <c r="Y256" s="14">
        <v>45290</v>
      </c>
      <c r="Z256" s="14"/>
      <c r="AA256" s="13" t="s">
        <v>28</v>
      </c>
      <c r="AB256" s="27" t="s">
        <v>893</v>
      </c>
      <c r="AC256" s="8">
        <v>2023</v>
      </c>
      <c r="AD256" s="8" t="s">
        <v>58</v>
      </c>
    </row>
    <row r="257" spans="1:30" x14ac:dyDescent="0.25">
      <c r="A257" s="9" t="s">
        <v>108</v>
      </c>
      <c r="B257" s="8" t="s">
        <v>23</v>
      </c>
      <c r="C257" s="13" t="s">
        <v>856</v>
      </c>
      <c r="D257" s="13" t="s">
        <v>894</v>
      </c>
      <c r="E257" s="13">
        <f t="shared" si="6"/>
        <v>1</v>
      </c>
      <c r="F257" s="13" t="e">
        <f>VLOOKUP(D257,'[1]GESTIÓN CONTRAC FONAM NACION'!$AC:$AE,2,FALSE)</f>
        <v>#REF!</v>
      </c>
      <c r="G257" s="13" t="e">
        <f t="shared" si="7"/>
        <v>#REF!</v>
      </c>
      <c r="H257" s="21">
        <v>45069</v>
      </c>
      <c r="I257" s="56" t="s">
        <v>895</v>
      </c>
      <c r="J257" s="23"/>
      <c r="K257" s="13" t="s">
        <v>852</v>
      </c>
      <c r="L257" s="67" t="s">
        <v>853</v>
      </c>
      <c r="M257" s="23"/>
      <c r="N257" s="23"/>
      <c r="O257" s="59">
        <v>999600</v>
      </c>
      <c r="P257" s="26">
        <v>0</v>
      </c>
      <c r="Q257" s="13" t="s">
        <v>781</v>
      </c>
      <c r="R257" s="13" t="s">
        <v>26</v>
      </c>
      <c r="S257" s="26"/>
      <c r="T257" s="26"/>
      <c r="U257" s="26"/>
      <c r="V257" s="13" t="s">
        <v>72</v>
      </c>
      <c r="W257" s="13">
        <v>220</v>
      </c>
      <c r="X257" s="14">
        <v>45069</v>
      </c>
      <c r="Y257" s="14">
        <v>45290</v>
      </c>
      <c r="Z257" s="14"/>
      <c r="AA257" s="13" t="s">
        <v>28</v>
      </c>
      <c r="AB257" s="27" t="s">
        <v>896</v>
      </c>
      <c r="AC257" s="8">
        <v>2023</v>
      </c>
      <c r="AD257" s="8" t="s">
        <v>58</v>
      </c>
    </row>
    <row r="258" spans="1:30" x14ac:dyDescent="0.25">
      <c r="A258" s="9" t="s">
        <v>113</v>
      </c>
      <c r="B258" s="8" t="s">
        <v>23</v>
      </c>
      <c r="C258" s="13" t="s">
        <v>879</v>
      </c>
      <c r="D258" s="13" t="s">
        <v>897</v>
      </c>
      <c r="E258" s="13">
        <f t="shared" si="6"/>
        <v>1</v>
      </c>
      <c r="F258" s="13" t="e">
        <f>VLOOKUP(D258,'[1]GESTIÓN CONTRAC FONAM NACION'!$AC:$AE,2,FALSE)</f>
        <v>#REF!</v>
      </c>
      <c r="G258" s="13" t="e">
        <f t="shared" si="7"/>
        <v>#REF!</v>
      </c>
      <c r="H258" s="21">
        <v>45086</v>
      </c>
      <c r="I258" s="56" t="s">
        <v>898</v>
      </c>
      <c r="J258" s="23"/>
      <c r="K258" s="13" t="s">
        <v>852</v>
      </c>
      <c r="L258" s="67" t="s">
        <v>853</v>
      </c>
      <c r="M258" s="23"/>
      <c r="N258" s="23"/>
      <c r="O258" s="59">
        <v>968660</v>
      </c>
      <c r="P258" s="26">
        <v>0</v>
      </c>
      <c r="Q258" s="13" t="s">
        <v>781</v>
      </c>
      <c r="R258" s="13" t="s">
        <v>26</v>
      </c>
      <c r="S258" s="26"/>
      <c r="T258" s="26"/>
      <c r="U258" s="26"/>
      <c r="V258" s="13" t="s">
        <v>899</v>
      </c>
      <c r="W258" s="13">
        <v>90</v>
      </c>
      <c r="X258" s="14">
        <v>45086</v>
      </c>
      <c r="Y258" s="14">
        <v>45178</v>
      </c>
      <c r="Z258" s="14"/>
      <c r="AA258" s="13" t="s">
        <v>28</v>
      </c>
      <c r="AB258" s="27" t="s">
        <v>900</v>
      </c>
      <c r="AC258" s="8">
        <v>2023</v>
      </c>
      <c r="AD258" s="8" t="s">
        <v>58</v>
      </c>
    </row>
    <row r="259" spans="1:30" x14ac:dyDescent="0.25">
      <c r="A259" s="9" t="s">
        <v>118</v>
      </c>
      <c r="B259" s="8" t="s">
        <v>23</v>
      </c>
      <c r="C259" s="13" t="s">
        <v>879</v>
      </c>
      <c r="D259" s="8" t="s">
        <v>891</v>
      </c>
      <c r="E259" s="13">
        <f t="shared" ref="E259:E322" si="8">COUNTIF(D:D,D259)</f>
        <v>2</v>
      </c>
      <c r="F259" s="13" t="e">
        <f>VLOOKUP(D259,'[1]GESTIÓN CONTRAC FONAM NACION'!$AC:$AE,2,FALSE)</f>
        <v>#REF!</v>
      </c>
      <c r="G259" s="13" t="e">
        <f t="shared" ref="G259:G322" si="9">IF(E259=F259,1,"")</f>
        <v>#REF!</v>
      </c>
      <c r="H259" s="21">
        <v>45100</v>
      </c>
      <c r="I259" s="8" t="s">
        <v>901</v>
      </c>
      <c r="J259" s="23"/>
      <c r="K259" s="13" t="s">
        <v>852</v>
      </c>
      <c r="L259" s="67" t="s">
        <v>853</v>
      </c>
      <c r="M259" s="23"/>
      <c r="N259" s="23"/>
      <c r="O259" s="59">
        <v>3300000</v>
      </c>
      <c r="P259" s="26">
        <v>0</v>
      </c>
      <c r="Q259" s="13" t="s">
        <v>54</v>
      </c>
      <c r="R259" s="13" t="s">
        <v>55</v>
      </c>
      <c r="S259" s="55"/>
      <c r="T259" s="55"/>
      <c r="U259" s="55"/>
      <c r="V259" s="13" t="s">
        <v>184</v>
      </c>
      <c r="W259" s="13">
        <v>153</v>
      </c>
      <c r="X259" s="14">
        <v>45100</v>
      </c>
      <c r="Y259" s="14">
        <v>45252</v>
      </c>
      <c r="Z259" s="14"/>
      <c r="AA259" s="13" t="s">
        <v>28</v>
      </c>
      <c r="AB259" s="27" t="s">
        <v>902</v>
      </c>
      <c r="AC259" s="8">
        <v>2023</v>
      </c>
      <c r="AD259" s="8" t="s">
        <v>58</v>
      </c>
    </row>
    <row r="260" spans="1:30" x14ac:dyDescent="0.25">
      <c r="A260" s="29" t="s">
        <v>122</v>
      </c>
      <c r="B260" s="8" t="s">
        <v>23</v>
      </c>
      <c r="C260" s="13" t="s">
        <v>856</v>
      </c>
      <c r="D260" s="13" t="s">
        <v>903</v>
      </c>
      <c r="E260" s="13">
        <f t="shared" si="8"/>
        <v>1</v>
      </c>
      <c r="F260" s="13" t="e">
        <f>VLOOKUP(D260,'[1]GESTIÓN CONTRAC FONAM NACION'!$AC:$AE,2,FALSE)</f>
        <v>#REF!</v>
      </c>
      <c r="G260" s="13" t="e">
        <f t="shared" si="9"/>
        <v>#REF!</v>
      </c>
      <c r="H260" s="21">
        <v>45100</v>
      </c>
      <c r="I260" s="72" t="s">
        <v>904</v>
      </c>
      <c r="J260" s="23"/>
      <c r="K260" s="13" t="s">
        <v>852</v>
      </c>
      <c r="L260" s="67" t="s">
        <v>853</v>
      </c>
      <c r="M260" s="23"/>
      <c r="N260" s="23"/>
      <c r="O260" s="59">
        <v>243000</v>
      </c>
      <c r="P260" s="26">
        <v>0</v>
      </c>
      <c r="Q260" s="13" t="s">
        <v>54</v>
      </c>
      <c r="R260" s="13" t="s">
        <v>55</v>
      </c>
      <c r="S260" s="26"/>
      <c r="T260" s="26"/>
      <c r="U260" s="26"/>
      <c r="V260" s="13" t="s">
        <v>72</v>
      </c>
      <c r="W260" s="13">
        <v>60</v>
      </c>
      <c r="X260" s="14">
        <v>45103</v>
      </c>
      <c r="Y260" s="14">
        <v>45164</v>
      </c>
      <c r="Z260" s="14"/>
      <c r="AA260" s="13" t="s">
        <v>28</v>
      </c>
      <c r="AB260" s="27" t="s">
        <v>905</v>
      </c>
      <c r="AC260" s="8">
        <v>2023</v>
      </c>
      <c r="AD260" s="8" t="s">
        <v>58</v>
      </c>
    </row>
    <row r="261" spans="1:30" x14ac:dyDescent="0.25">
      <c r="A261" s="29" t="s">
        <v>126</v>
      </c>
      <c r="B261" s="8" t="s">
        <v>23</v>
      </c>
      <c r="C261" s="13" t="s">
        <v>856</v>
      </c>
      <c r="D261" s="13" t="s">
        <v>906</v>
      </c>
      <c r="E261" s="13">
        <f t="shared" si="8"/>
        <v>1</v>
      </c>
      <c r="F261" s="13" t="e">
        <f>VLOOKUP(D261,'[1]GESTIÓN CONTRAC FONAM NACION'!$AC:$AE,2,FALSE)</f>
        <v>#REF!</v>
      </c>
      <c r="G261" s="13" t="e">
        <f t="shared" si="9"/>
        <v>#REF!</v>
      </c>
      <c r="H261" s="21">
        <v>45106</v>
      </c>
      <c r="I261" s="15" t="s">
        <v>907</v>
      </c>
      <c r="J261" s="23"/>
      <c r="K261" s="13" t="s">
        <v>852</v>
      </c>
      <c r="L261" s="67" t="s">
        <v>853</v>
      </c>
      <c r="M261" s="23"/>
      <c r="N261" s="23"/>
      <c r="O261" s="31" t="s">
        <v>854</v>
      </c>
      <c r="P261" s="26">
        <v>0</v>
      </c>
      <c r="Q261" s="13" t="s">
        <v>54</v>
      </c>
      <c r="R261" s="13" t="s">
        <v>55</v>
      </c>
      <c r="S261" s="114" t="s">
        <v>1453</v>
      </c>
      <c r="T261" s="26"/>
      <c r="U261" s="26">
        <v>87551230</v>
      </c>
      <c r="V261" s="13" t="s">
        <v>189</v>
      </c>
      <c r="W261" s="13">
        <v>182</v>
      </c>
      <c r="X261" s="14">
        <v>45106</v>
      </c>
      <c r="Y261" s="14">
        <v>45289</v>
      </c>
      <c r="Z261" s="14"/>
      <c r="AA261" s="13" t="s">
        <v>28</v>
      </c>
      <c r="AB261" s="27" t="s">
        <v>908</v>
      </c>
      <c r="AC261" s="8">
        <v>2023</v>
      </c>
      <c r="AD261" s="8" t="s">
        <v>58</v>
      </c>
    </row>
    <row r="262" spans="1:30" x14ac:dyDescent="0.25">
      <c r="A262" s="29" t="s">
        <v>131</v>
      </c>
      <c r="B262" s="8" t="s">
        <v>23</v>
      </c>
      <c r="C262" s="13" t="s">
        <v>868</v>
      </c>
      <c r="D262" s="13" t="s">
        <v>909</v>
      </c>
      <c r="E262" s="13">
        <f t="shared" si="8"/>
        <v>2</v>
      </c>
      <c r="F262" s="13" t="e">
        <f>VLOOKUP(D262,'[1]GESTIÓN CONTRAC FONAM NACION'!$AC:$AE,2,FALSE)</f>
        <v>#REF!</v>
      </c>
      <c r="G262" s="13" t="e">
        <f t="shared" si="9"/>
        <v>#REF!</v>
      </c>
      <c r="H262" s="21">
        <v>45106</v>
      </c>
      <c r="I262" s="22" t="s">
        <v>910</v>
      </c>
      <c r="J262" s="23"/>
      <c r="K262" s="13" t="s">
        <v>852</v>
      </c>
      <c r="L262" s="67" t="s">
        <v>853</v>
      </c>
      <c r="M262" s="23"/>
      <c r="N262" s="23"/>
      <c r="O262" s="31" t="s">
        <v>854</v>
      </c>
      <c r="P262" s="26">
        <v>0</v>
      </c>
      <c r="Q262" s="13" t="s">
        <v>781</v>
      </c>
      <c r="R262" s="13" t="s">
        <v>26</v>
      </c>
      <c r="S262" s="26"/>
      <c r="T262" s="26"/>
      <c r="U262" s="26"/>
      <c r="V262" s="13" t="s">
        <v>72</v>
      </c>
      <c r="W262" s="13">
        <v>60</v>
      </c>
      <c r="X262" s="14">
        <v>45106</v>
      </c>
      <c r="Y262" s="14">
        <v>45167</v>
      </c>
      <c r="Z262" s="14"/>
      <c r="AA262" s="13" t="s">
        <v>28</v>
      </c>
      <c r="AB262" s="27" t="s">
        <v>911</v>
      </c>
      <c r="AC262" s="8">
        <v>2023</v>
      </c>
      <c r="AD262" s="8" t="s">
        <v>58</v>
      </c>
    </row>
    <row r="263" spans="1:30" x14ac:dyDescent="0.25">
      <c r="A263" s="29" t="s">
        <v>136</v>
      </c>
      <c r="B263" s="8" t="s">
        <v>23</v>
      </c>
      <c r="C263" s="13" t="s">
        <v>879</v>
      </c>
      <c r="D263" s="8" t="s">
        <v>912</v>
      </c>
      <c r="E263" s="13">
        <f t="shared" si="8"/>
        <v>1</v>
      </c>
      <c r="F263" s="13" t="e">
        <f>VLOOKUP(D263,'[1]GESTIÓN CONTRAC FONAM NACION'!$AC:$AE,2,FALSE)</f>
        <v>#REF!</v>
      </c>
      <c r="G263" s="13" t="e">
        <f t="shared" si="9"/>
        <v>#REF!</v>
      </c>
      <c r="H263" s="21">
        <v>45117</v>
      </c>
      <c r="I263" s="8" t="s">
        <v>913</v>
      </c>
      <c r="J263" s="23"/>
      <c r="K263" s="13" t="s">
        <v>852</v>
      </c>
      <c r="L263" s="67" t="s">
        <v>853</v>
      </c>
      <c r="M263" s="23"/>
      <c r="N263" s="23"/>
      <c r="O263" s="31" t="s">
        <v>854</v>
      </c>
      <c r="P263" s="26">
        <v>0</v>
      </c>
      <c r="Q263" s="13" t="s">
        <v>781</v>
      </c>
      <c r="R263" s="13" t="s">
        <v>55</v>
      </c>
      <c r="S263" s="26"/>
      <c r="T263" s="26"/>
      <c r="U263" s="26"/>
      <c r="V263" s="13" t="s">
        <v>134</v>
      </c>
      <c r="W263" s="13">
        <v>173</v>
      </c>
      <c r="X263" s="14">
        <v>45120</v>
      </c>
      <c r="Y263" s="14">
        <v>45273</v>
      </c>
      <c r="Z263" s="14"/>
      <c r="AA263" s="13" t="s">
        <v>28</v>
      </c>
      <c r="AB263" s="27" t="s">
        <v>914</v>
      </c>
      <c r="AC263" s="8">
        <v>2023</v>
      </c>
      <c r="AD263" s="8" t="s">
        <v>58</v>
      </c>
    </row>
    <row r="264" spans="1:30" x14ac:dyDescent="0.25">
      <c r="A264" s="29" t="s">
        <v>139</v>
      </c>
      <c r="B264" s="8" t="s">
        <v>23</v>
      </c>
      <c r="C264" s="13" t="s">
        <v>879</v>
      </c>
      <c r="D264" s="13" t="s">
        <v>915</v>
      </c>
      <c r="E264" s="13">
        <f t="shared" si="8"/>
        <v>1</v>
      </c>
      <c r="F264" s="13" t="e">
        <f>VLOOKUP(D264,'[1]GESTIÓN CONTRAC FONAM NACION'!$AC:$AE,2,FALSE)</f>
        <v>#REF!</v>
      </c>
      <c r="G264" s="13" t="e">
        <f t="shared" si="9"/>
        <v>#REF!</v>
      </c>
      <c r="H264" s="21">
        <v>45124</v>
      </c>
      <c r="I264" s="13" t="s">
        <v>916</v>
      </c>
      <c r="J264" s="23"/>
      <c r="K264" s="13" t="s">
        <v>852</v>
      </c>
      <c r="L264" s="67" t="s">
        <v>853</v>
      </c>
      <c r="M264" s="23"/>
      <c r="N264" s="23"/>
      <c r="O264" s="31" t="s">
        <v>854</v>
      </c>
      <c r="P264" s="26">
        <v>0</v>
      </c>
      <c r="Q264" s="13" t="s">
        <v>781</v>
      </c>
      <c r="R264" s="13" t="s">
        <v>26</v>
      </c>
      <c r="S264" s="26"/>
      <c r="T264" s="26"/>
      <c r="U264" s="26"/>
      <c r="V264" s="13" t="s">
        <v>27</v>
      </c>
      <c r="W264" s="13">
        <v>153</v>
      </c>
      <c r="X264" s="14">
        <v>45124</v>
      </c>
      <c r="Y264" s="14">
        <v>45290</v>
      </c>
      <c r="Z264" s="14"/>
      <c r="AA264" s="13" t="s">
        <v>28</v>
      </c>
      <c r="AB264" s="27" t="s">
        <v>917</v>
      </c>
      <c r="AC264" s="8">
        <v>2023</v>
      </c>
      <c r="AD264" s="8" t="s">
        <v>58</v>
      </c>
    </row>
    <row r="265" spans="1:30" x14ac:dyDescent="0.25">
      <c r="A265" s="29" t="s">
        <v>143</v>
      </c>
      <c r="B265" s="8" t="s">
        <v>23</v>
      </c>
      <c r="C265" s="13" t="s">
        <v>879</v>
      </c>
      <c r="D265" s="13" t="s">
        <v>918</v>
      </c>
      <c r="E265" s="13">
        <f t="shared" si="8"/>
        <v>2</v>
      </c>
      <c r="F265" s="13" t="e">
        <f>VLOOKUP(D265,'[1]GESTIÓN CONTRAC FONAM NACION'!$AC:$AE,2,FALSE)</f>
        <v>#REF!</v>
      </c>
      <c r="G265" s="13" t="e">
        <f t="shared" si="9"/>
        <v>#REF!</v>
      </c>
      <c r="H265" s="21">
        <v>45135</v>
      </c>
      <c r="I265" s="13" t="s">
        <v>919</v>
      </c>
      <c r="J265" s="23"/>
      <c r="K265" s="13" t="s">
        <v>852</v>
      </c>
      <c r="L265" s="67" t="s">
        <v>853</v>
      </c>
      <c r="M265" s="23"/>
      <c r="N265" s="23"/>
      <c r="O265" s="31" t="s">
        <v>854</v>
      </c>
      <c r="P265" s="26">
        <v>0</v>
      </c>
      <c r="Q265" s="13" t="s">
        <v>54</v>
      </c>
      <c r="R265" s="13" t="s">
        <v>55</v>
      </c>
      <c r="S265" s="114" t="s">
        <v>1454</v>
      </c>
      <c r="T265" s="71"/>
      <c r="U265" s="71">
        <v>36182424</v>
      </c>
      <c r="V265" s="13" t="s">
        <v>111</v>
      </c>
      <c r="W265" s="13">
        <v>128</v>
      </c>
      <c r="X265" s="14">
        <v>45147</v>
      </c>
      <c r="Y265" s="14">
        <v>45275</v>
      </c>
      <c r="Z265" s="14"/>
      <c r="AA265" s="13" t="s">
        <v>28</v>
      </c>
      <c r="AB265" s="27" t="s">
        <v>920</v>
      </c>
      <c r="AC265" s="8">
        <v>2023</v>
      </c>
      <c r="AD265" s="8" t="s">
        <v>58</v>
      </c>
    </row>
    <row r="266" spans="1:30" x14ac:dyDescent="0.25">
      <c r="A266" s="29" t="s">
        <v>147</v>
      </c>
      <c r="B266" s="8" t="s">
        <v>23</v>
      </c>
      <c r="C266" s="13" t="s">
        <v>921</v>
      </c>
      <c r="D266" s="13" t="s">
        <v>922</v>
      </c>
      <c r="E266" s="13">
        <f t="shared" si="8"/>
        <v>3</v>
      </c>
      <c r="F266" s="13" t="e">
        <f>VLOOKUP(D266,'[1]GESTIÓN CONTRAC FONAM NACION'!$AC:$AE,2,FALSE)</f>
        <v>#REF!</v>
      </c>
      <c r="G266" s="13" t="e">
        <f t="shared" si="9"/>
        <v>#REF!</v>
      </c>
      <c r="H266" s="21">
        <v>45139</v>
      </c>
      <c r="I266" s="13" t="s">
        <v>923</v>
      </c>
      <c r="J266" s="23"/>
      <c r="K266" s="13" t="s">
        <v>852</v>
      </c>
      <c r="L266" s="67" t="s">
        <v>853</v>
      </c>
      <c r="M266" s="23"/>
      <c r="N266" s="23"/>
      <c r="O266" s="31" t="s">
        <v>854</v>
      </c>
      <c r="P266" s="26">
        <v>0</v>
      </c>
      <c r="Q266" s="13" t="s">
        <v>781</v>
      </c>
      <c r="R266" s="13" t="s">
        <v>26</v>
      </c>
      <c r="S266" s="26"/>
      <c r="T266" s="26"/>
      <c r="U266" s="26"/>
      <c r="V266" s="13" t="s">
        <v>94</v>
      </c>
      <c r="W266" s="13">
        <v>141</v>
      </c>
      <c r="X266" s="14">
        <v>45149</v>
      </c>
      <c r="Y266" s="14">
        <v>45290</v>
      </c>
      <c r="Z266" s="14"/>
      <c r="AA266" s="13" t="s">
        <v>28</v>
      </c>
      <c r="AB266" s="27" t="s">
        <v>924</v>
      </c>
      <c r="AC266" s="8">
        <v>2023</v>
      </c>
      <c r="AD266" s="8" t="s">
        <v>58</v>
      </c>
    </row>
    <row r="267" spans="1:30" x14ac:dyDescent="0.25">
      <c r="A267" s="29" t="s">
        <v>151</v>
      </c>
      <c r="B267" s="8" t="s">
        <v>23</v>
      </c>
      <c r="C267" s="13" t="s">
        <v>879</v>
      </c>
      <c r="D267" s="13" t="s">
        <v>925</v>
      </c>
      <c r="E267" s="13">
        <f t="shared" si="8"/>
        <v>3</v>
      </c>
      <c r="F267" s="13" t="e">
        <f>VLOOKUP(D267,'[1]GESTIÓN CONTRAC FONAM NACION'!$AC:$AE,2,FALSE)</f>
        <v>#REF!</v>
      </c>
      <c r="G267" s="13" t="e">
        <f t="shared" si="9"/>
        <v>#REF!</v>
      </c>
      <c r="H267" s="21">
        <v>45153</v>
      </c>
      <c r="I267" s="22" t="s">
        <v>926</v>
      </c>
      <c r="J267" s="23"/>
      <c r="K267" s="13" t="s">
        <v>852</v>
      </c>
      <c r="L267" s="67" t="s">
        <v>853</v>
      </c>
      <c r="M267" s="23"/>
      <c r="N267" s="23"/>
      <c r="O267" s="31" t="s">
        <v>854</v>
      </c>
      <c r="P267" s="26">
        <v>0</v>
      </c>
      <c r="Q267" s="13" t="s">
        <v>781</v>
      </c>
      <c r="R267" s="13" t="s">
        <v>26</v>
      </c>
      <c r="S267" s="26"/>
      <c r="T267" s="26"/>
      <c r="U267" s="26"/>
      <c r="V267" s="13" t="s">
        <v>72</v>
      </c>
      <c r="W267" s="13">
        <v>137</v>
      </c>
      <c r="X267" s="14">
        <v>45061</v>
      </c>
      <c r="Y267" s="14">
        <v>45290</v>
      </c>
      <c r="Z267" s="14"/>
      <c r="AA267" s="15" t="s">
        <v>28</v>
      </c>
      <c r="AB267" s="27" t="s">
        <v>44</v>
      </c>
      <c r="AC267" s="8">
        <v>2023</v>
      </c>
      <c r="AD267" s="8" t="s">
        <v>58</v>
      </c>
    </row>
    <row r="268" spans="1:30" x14ac:dyDescent="0.25">
      <c r="A268" s="29" t="s">
        <v>156</v>
      </c>
      <c r="B268" s="8" t="s">
        <v>23</v>
      </c>
      <c r="C268" s="13" t="s">
        <v>879</v>
      </c>
      <c r="D268" s="8" t="s">
        <v>927</v>
      </c>
      <c r="E268" s="13">
        <f t="shared" si="8"/>
        <v>1</v>
      </c>
      <c r="F268" s="13" t="e">
        <f>VLOOKUP(D268,'[1]GESTIÓN CONTRAC FONAM NACION'!$AC:$AE,2,FALSE)</f>
        <v>#REF!</v>
      </c>
      <c r="G268" s="13" t="e">
        <f t="shared" si="9"/>
        <v>#REF!</v>
      </c>
      <c r="H268" s="21">
        <v>45114</v>
      </c>
      <c r="I268" s="15" t="s">
        <v>928</v>
      </c>
      <c r="J268" s="23"/>
      <c r="K268" s="13" t="s">
        <v>852</v>
      </c>
      <c r="L268" s="67" t="s">
        <v>853</v>
      </c>
      <c r="M268" s="23"/>
      <c r="N268" s="23"/>
      <c r="O268" s="31">
        <v>2000000</v>
      </c>
      <c r="P268" s="26">
        <v>0</v>
      </c>
      <c r="Q268" s="13" t="s">
        <v>781</v>
      </c>
      <c r="R268" s="13" t="s">
        <v>26</v>
      </c>
      <c r="S268" s="55"/>
      <c r="T268" s="55"/>
      <c r="U268" s="55"/>
      <c r="V268" s="15" t="s">
        <v>134</v>
      </c>
      <c r="W268" s="15">
        <v>60</v>
      </c>
      <c r="X268" s="14">
        <v>45117</v>
      </c>
      <c r="Y268" s="14">
        <v>45176</v>
      </c>
      <c r="Z268" s="15"/>
      <c r="AA268" s="15" t="s">
        <v>28</v>
      </c>
      <c r="AB268" s="27" t="s">
        <v>929</v>
      </c>
      <c r="AC268" s="8">
        <v>2023</v>
      </c>
      <c r="AD268" s="8" t="s">
        <v>58</v>
      </c>
    </row>
    <row r="269" spans="1:30" x14ac:dyDescent="0.25">
      <c r="A269" s="29" t="s">
        <v>160</v>
      </c>
      <c r="B269" s="8" t="s">
        <v>23</v>
      </c>
      <c r="C269" s="13" t="s">
        <v>879</v>
      </c>
      <c r="D269" s="13" t="s">
        <v>930</v>
      </c>
      <c r="E269" s="13">
        <f t="shared" si="8"/>
        <v>1</v>
      </c>
      <c r="F269" s="13" t="e">
        <f>VLOOKUP(D269,'[1]GESTIÓN CONTRAC FONAM NACION'!$AC:$AE,2,FALSE)</f>
        <v>#REF!</v>
      </c>
      <c r="G269" s="13" t="e">
        <f t="shared" si="9"/>
        <v>#REF!</v>
      </c>
      <c r="H269" s="21">
        <v>45161</v>
      </c>
      <c r="I269" s="15" t="s">
        <v>931</v>
      </c>
      <c r="J269" s="23"/>
      <c r="K269" s="13" t="s">
        <v>852</v>
      </c>
      <c r="L269" s="67" t="s">
        <v>853</v>
      </c>
      <c r="M269" s="23"/>
      <c r="N269" s="23"/>
      <c r="O269" s="31" t="s">
        <v>854</v>
      </c>
      <c r="P269" s="26">
        <v>0</v>
      </c>
      <c r="Q269" s="13" t="s">
        <v>781</v>
      </c>
      <c r="R269" s="13" t="s">
        <v>26</v>
      </c>
      <c r="S269" s="26"/>
      <c r="T269" s="26"/>
      <c r="U269" s="26"/>
      <c r="V269" s="13" t="s">
        <v>763</v>
      </c>
      <c r="W269" s="13">
        <v>120</v>
      </c>
      <c r="X269" s="14">
        <v>45162</v>
      </c>
      <c r="Y269" s="14">
        <v>45284</v>
      </c>
      <c r="Z269" s="14"/>
      <c r="AA269" s="13" t="s">
        <v>28</v>
      </c>
      <c r="AB269" s="27" t="s">
        <v>932</v>
      </c>
      <c r="AC269" s="8">
        <v>2023</v>
      </c>
      <c r="AD269" s="8" t="s">
        <v>58</v>
      </c>
    </row>
    <row r="270" spans="1:30" x14ac:dyDescent="0.25">
      <c r="A270" s="29" t="s">
        <v>164</v>
      </c>
      <c r="B270" s="8" t="s">
        <v>23</v>
      </c>
      <c r="C270" s="13" t="s">
        <v>933</v>
      </c>
      <c r="D270" s="73" t="s">
        <v>934</v>
      </c>
      <c r="E270" s="13">
        <f t="shared" si="8"/>
        <v>1</v>
      </c>
      <c r="F270" s="13" t="e">
        <f>VLOOKUP(D270,'[1]GESTIÓN CONTRAC FONAM NACION'!$AC:$AE,2,FALSE)</f>
        <v>#REF!</v>
      </c>
      <c r="G270" s="13" t="e">
        <f t="shared" si="9"/>
        <v>#REF!</v>
      </c>
      <c r="H270" s="21">
        <v>45180</v>
      </c>
      <c r="I270" s="74" t="s">
        <v>935</v>
      </c>
      <c r="J270" s="23"/>
      <c r="K270" s="13" t="s">
        <v>852</v>
      </c>
      <c r="L270" s="67" t="s">
        <v>853</v>
      </c>
      <c r="M270" s="23"/>
      <c r="N270" s="23"/>
      <c r="O270" s="31" t="s">
        <v>854</v>
      </c>
      <c r="P270" s="26">
        <v>0</v>
      </c>
      <c r="Q270" s="13" t="s">
        <v>781</v>
      </c>
      <c r="R270" s="13" t="s">
        <v>55</v>
      </c>
      <c r="S270" s="114" t="s">
        <v>1455</v>
      </c>
      <c r="T270" s="71"/>
      <c r="U270" s="71">
        <v>6804676</v>
      </c>
      <c r="V270" s="13" t="s">
        <v>936</v>
      </c>
      <c r="W270" s="13">
        <v>60</v>
      </c>
      <c r="X270" s="14">
        <v>45181</v>
      </c>
      <c r="Y270" s="14">
        <v>45242</v>
      </c>
      <c r="Z270" s="14"/>
      <c r="AA270" s="13" t="s">
        <v>28</v>
      </c>
      <c r="AB270" s="27" t="s">
        <v>44</v>
      </c>
      <c r="AC270" s="8">
        <v>2023</v>
      </c>
      <c r="AD270" s="8" t="s">
        <v>58</v>
      </c>
    </row>
    <row r="271" spans="1:30" x14ac:dyDescent="0.25">
      <c r="A271" s="29" t="s">
        <v>22</v>
      </c>
      <c r="B271" s="8" t="s">
        <v>23</v>
      </c>
      <c r="C271" s="13" t="s">
        <v>860</v>
      </c>
      <c r="D271" s="15" t="s">
        <v>937</v>
      </c>
      <c r="E271" s="13">
        <f t="shared" si="8"/>
        <v>1</v>
      </c>
      <c r="F271" s="13" t="e">
        <f>VLOOKUP(D271,'[1]GESTIÓN CONTRAC FONAM NACION'!$AC:$AE,2,FALSE)</f>
        <v>#REF!</v>
      </c>
      <c r="G271" s="13" t="e">
        <f t="shared" si="9"/>
        <v>#REF!</v>
      </c>
      <c r="H271" s="21">
        <v>45016</v>
      </c>
      <c r="I271" s="15" t="s">
        <v>938</v>
      </c>
      <c r="J271" s="23"/>
      <c r="K271" s="13" t="s">
        <v>852</v>
      </c>
      <c r="L271" s="75" t="s">
        <v>939</v>
      </c>
      <c r="M271" s="23"/>
      <c r="N271" s="23"/>
      <c r="O271" s="59">
        <v>636900</v>
      </c>
      <c r="P271" s="26">
        <v>0</v>
      </c>
      <c r="Q271" s="13" t="s">
        <v>54</v>
      </c>
      <c r="R271" s="13" t="s">
        <v>55</v>
      </c>
      <c r="S271" s="55"/>
      <c r="T271" s="55"/>
      <c r="U271" s="55"/>
      <c r="V271" s="15" t="s">
        <v>129</v>
      </c>
      <c r="W271" s="15">
        <v>60</v>
      </c>
      <c r="X271" s="14">
        <v>45016</v>
      </c>
      <c r="Y271" s="14">
        <v>45076</v>
      </c>
      <c r="Z271" s="15"/>
      <c r="AA271" s="13" t="s">
        <v>28</v>
      </c>
      <c r="AB271" s="27" t="s">
        <v>940</v>
      </c>
      <c r="AC271" s="8">
        <v>2023</v>
      </c>
      <c r="AD271" s="8" t="s">
        <v>58</v>
      </c>
    </row>
    <row r="272" spans="1:30" x14ac:dyDescent="0.25">
      <c r="A272" s="9" t="s">
        <v>37</v>
      </c>
      <c r="B272" s="8" t="s">
        <v>23</v>
      </c>
      <c r="C272" s="13" t="s">
        <v>860</v>
      </c>
      <c r="D272" s="8" t="s">
        <v>941</v>
      </c>
      <c r="E272" s="13">
        <f t="shared" si="8"/>
        <v>2</v>
      </c>
      <c r="F272" s="13" t="e">
        <f>VLOOKUP(D272,'[1]GESTIÓN CONTRAC FONAM NACION'!$AC:$AE,2,FALSE)</f>
        <v>#REF!</v>
      </c>
      <c r="G272" s="13" t="e">
        <f t="shared" si="9"/>
        <v>#REF!</v>
      </c>
      <c r="H272" s="21">
        <v>45030</v>
      </c>
      <c r="I272" s="15" t="s">
        <v>942</v>
      </c>
      <c r="J272" s="23"/>
      <c r="K272" s="13" t="s">
        <v>852</v>
      </c>
      <c r="L272" s="76" t="s">
        <v>939</v>
      </c>
      <c r="M272" s="23"/>
      <c r="N272" s="23"/>
      <c r="O272" s="59">
        <v>1745545.35</v>
      </c>
      <c r="P272" s="26">
        <v>0</v>
      </c>
      <c r="Q272" s="13" t="s">
        <v>781</v>
      </c>
      <c r="R272" s="13" t="s">
        <v>26</v>
      </c>
      <c r="S272" s="26"/>
      <c r="T272" s="26"/>
      <c r="U272" s="26"/>
      <c r="V272" s="13" t="s">
        <v>116</v>
      </c>
      <c r="W272" s="13">
        <v>91</v>
      </c>
      <c r="X272" s="14">
        <v>45030</v>
      </c>
      <c r="Y272" s="14">
        <v>45121</v>
      </c>
      <c r="Z272" s="14"/>
      <c r="AA272" s="13" t="s">
        <v>28</v>
      </c>
      <c r="AB272" s="27" t="s">
        <v>943</v>
      </c>
      <c r="AC272" s="8">
        <v>2023</v>
      </c>
      <c r="AD272" s="8" t="s">
        <v>58</v>
      </c>
    </row>
    <row r="273" spans="1:30" x14ac:dyDescent="0.25">
      <c r="A273" s="29" t="s">
        <v>41</v>
      </c>
      <c r="B273" s="8" t="s">
        <v>23</v>
      </c>
      <c r="C273" s="13" t="s">
        <v>856</v>
      </c>
      <c r="D273" s="13" t="s">
        <v>944</v>
      </c>
      <c r="E273" s="13">
        <f t="shared" si="8"/>
        <v>1</v>
      </c>
      <c r="F273" s="13" t="e">
        <f>VLOOKUP(D273,'[1]GESTIÓN CONTRAC FONAM NACION'!$AC:$AE,2,FALSE)</f>
        <v>#REF!</v>
      </c>
      <c r="G273" s="13" t="e">
        <f t="shared" si="9"/>
        <v>#REF!</v>
      </c>
      <c r="H273" s="21">
        <v>45034</v>
      </c>
      <c r="I273" s="13" t="s">
        <v>945</v>
      </c>
      <c r="J273" s="23"/>
      <c r="K273" s="13" t="s">
        <v>852</v>
      </c>
      <c r="L273" s="75" t="s">
        <v>939</v>
      </c>
      <c r="M273" s="23"/>
      <c r="N273" s="23"/>
      <c r="O273" s="59">
        <v>4000000</v>
      </c>
      <c r="P273" s="26">
        <v>0</v>
      </c>
      <c r="Q273" s="13" t="s">
        <v>781</v>
      </c>
      <c r="R273" s="13" t="s">
        <v>26</v>
      </c>
      <c r="S273" s="26"/>
      <c r="T273" s="26"/>
      <c r="U273" s="26"/>
      <c r="V273" s="13" t="s">
        <v>111</v>
      </c>
      <c r="W273" s="13">
        <v>60</v>
      </c>
      <c r="X273" s="14">
        <v>45034</v>
      </c>
      <c r="Y273" s="14">
        <v>45094</v>
      </c>
      <c r="Z273" s="14"/>
      <c r="AA273" s="13" t="s">
        <v>28</v>
      </c>
      <c r="AB273" s="27" t="s">
        <v>946</v>
      </c>
      <c r="AC273" s="8">
        <v>2023</v>
      </c>
      <c r="AD273" s="8" t="s">
        <v>58</v>
      </c>
    </row>
    <row r="274" spans="1:30" x14ac:dyDescent="0.25">
      <c r="A274" s="29" t="s">
        <v>65</v>
      </c>
      <c r="B274" s="8" t="s">
        <v>23</v>
      </c>
      <c r="C274" s="13" t="s">
        <v>947</v>
      </c>
      <c r="D274" s="13" t="s">
        <v>948</v>
      </c>
      <c r="E274" s="13">
        <f t="shared" si="8"/>
        <v>1</v>
      </c>
      <c r="F274" s="13" t="e">
        <f>VLOOKUP(D274,'[1]GESTIÓN CONTRAC FONAM NACION'!$AC:$AE,2,FALSE)</f>
        <v>#REF!</v>
      </c>
      <c r="G274" s="13" t="e">
        <f t="shared" si="9"/>
        <v>#REF!</v>
      </c>
      <c r="H274" s="21">
        <v>45035</v>
      </c>
      <c r="I274" s="15" t="s">
        <v>949</v>
      </c>
      <c r="J274" s="23"/>
      <c r="K274" s="13" t="s">
        <v>852</v>
      </c>
      <c r="L274" s="75" t="s">
        <v>939</v>
      </c>
      <c r="M274" s="23"/>
      <c r="N274" s="23"/>
      <c r="O274" s="59">
        <v>3946899.93</v>
      </c>
      <c r="P274" s="26">
        <v>0</v>
      </c>
      <c r="Q274" s="13" t="s">
        <v>781</v>
      </c>
      <c r="R274" s="13" t="s">
        <v>26</v>
      </c>
      <c r="S274" s="26"/>
      <c r="T274" s="26"/>
      <c r="U274" s="26"/>
      <c r="V274" s="13" t="s">
        <v>116</v>
      </c>
      <c r="W274" s="13">
        <v>120</v>
      </c>
      <c r="X274" s="14">
        <v>45035</v>
      </c>
      <c r="Y274" s="14">
        <v>45156</v>
      </c>
      <c r="Z274" s="14"/>
      <c r="AA274" s="13" t="s">
        <v>28</v>
      </c>
      <c r="AB274" s="27" t="s">
        <v>950</v>
      </c>
      <c r="AC274" s="8">
        <v>2023</v>
      </c>
      <c r="AD274" s="8" t="s">
        <v>58</v>
      </c>
    </row>
    <row r="275" spans="1:30" x14ac:dyDescent="0.25">
      <c r="A275" s="29" t="s">
        <v>69</v>
      </c>
      <c r="B275" s="8" t="s">
        <v>23</v>
      </c>
      <c r="C275" s="13" t="s">
        <v>951</v>
      </c>
      <c r="D275" s="15" t="s">
        <v>922</v>
      </c>
      <c r="E275" s="13">
        <f t="shared" si="8"/>
        <v>3</v>
      </c>
      <c r="F275" s="13" t="e">
        <f>VLOOKUP(D275,'[1]GESTIÓN CONTRAC FONAM NACION'!$AC:$AE,2,FALSE)</f>
        <v>#REF!</v>
      </c>
      <c r="G275" s="13" t="e">
        <f t="shared" si="9"/>
        <v>#REF!</v>
      </c>
      <c r="H275" s="21">
        <v>45035</v>
      </c>
      <c r="I275" s="13" t="s">
        <v>952</v>
      </c>
      <c r="J275" s="23"/>
      <c r="K275" s="13" t="s">
        <v>852</v>
      </c>
      <c r="L275" s="75" t="s">
        <v>939</v>
      </c>
      <c r="M275" s="23"/>
      <c r="N275" s="23"/>
      <c r="O275" s="59">
        <v>4119800</v>
      </c>
      <c r="P275" s="26">
        <v>0</v>
      </c>
      <c r="Q275" s="13" t="s">
        <v>781</v>
      </c>
      <c r="R275" s="13" t="s">
        <v>26</v>
      </c>
      <c r="S275" s="26"/>
      <c r="T275" s="26"/>
      <c r="U275" s="26"/>
      <c r="V275" s="13" t="s">
        <v>116</v>
      </c>
      <c r="W275" s="13">
        <v>60</v>
      </c>
      <c r="X275" s="14">
        <v>45035</v>
      </c>
      <c r="Y275" s="14">
        <v>45095</v>
      </c>
      <c r="Z275" s="14"/>
      <c r="AA275" s="13" t="s">
        <v>28</v>
      </c>
      <c r="AB275" s="27" t="s">
        <v>953</v>
      </c>
      <c r="AC275" s="8">
        <v>2023</v>
      </c>
      <c r="AD275" s="8" t="s">
        <v>58</v>
      </c>
    </row>
    <row r="276" spans="1:30" x14ac:dyDescent="0.25">
      <c r="A276" s="29" t="s">
        <v>74</v>
      </c>
      <c r="B276" s="8" t="s">
        <v>23</v>
      </c>
      <c r="C276" s="13" t="s">
        <v>954</v>
      </c>
      <c r="D276" s="15" t="s">
        <v>922</v>
      </c>
      <c r="E276" s="13">
        <f t="shared" si="8"/>
        <v>3</v>
      </c>
      <c r="F276" s="13" t="e">
        <f>VLOOKUP(D276,'[1]GESTIÓN CONTRAC FONAM NACION'!$AC:$AE,2,FALSE)</f>
        <v>#REF!</v>
      </c>
      <c r="G276" s="13" t="e">
        <f t="shared" si="9"/>
        <v>#REF!</v>
      </c>
      <c r="H276" s="21">
        <v>45035</v>
      </c>
      <c r="I276" s="15" t="s">
        <v>955</v>
      </c>
      <c r="J276" s="23"/>
      <c r="K276" s="13" t="s">
        <v>852</v>
      </c>
      <c r="L276" s="75" t="s">
        <v>939</v>
      </c>
      <c r="M276" s="23"/>
      <c r="N276" s="23"/>
      <c r="O276" s="59">
        <v>3506950</v>
      </c>
      <c r="P276" s="26">
        <v>0</v>
      </c>
      <c r="Q276" s="13" t="s">
        <v>781</v>
      </c>
      <c r="R276" s="13" t="s">
        <v>26</v>
      </c>
      <c r="S276" s="26"/>
      <c r="T276" s="26"/>
      <c r="U276" s="26"/>
      <c r="V276" s="13" t="s">
        <v>116</v>
      </c>
      <c r="W276" s="13">
        <v>60</v>
      </c>
      <c r="X276" s="14">
        <v>45035</v>
      </c>
      <c r="Y276" s="14">
        <v>45095</v>
      </c>
      <c r="Z276" s="14"/>
      <c r="AA276" s="13" t="s">
        <v>28</v>
      </c>
      <c r="AB276" s="27" t="s">
        <v>956</v>
      </c>
      <c r="AC276" s="8">
        <v>2023</v>
      </c>
      <c r="AD276" s="8" t="s">
        <v>58</v>
      </c>
    </row>
    <row r="277" spans="1:30" ht="165" x14ac:dyDescent="0.25">
      <c r="A277" s="29" t="s">
        <v>78</v>
      </c>
      <c r="B277" s="8" t="s">
        <v>23</v>
      </c>
      <c r="C277" s="15" t="s">
        <v>957</v>
      </c>
      <c r="D277" s="15" t="s">
        <v>880</v>
      </c>
      <c r="E277" s="13">
        <f t="shared" si="8"/>
        <v>2</v>
      </c>
      <c r="F277" s="13" t="e">
        <f>VLOOKUP(D277,'[1]GESTIÓN CONTRAC FONAM NACION'!$AC:$AE,2,FALSE)</f>
        <v>#REF!</v>
      </c>
      <c r="G277" s="13" t="e">
        <f t="shared" si="9"/>
        <v>#REF!</v>
      </c>
      <c r="H277" s="21">
        <v>45037</v>
      </c>
      <c r="I277" s="77" t="s">
        <v>958</v>
      </c>
      <c r="J277" s="23"/>
      <c r="K277" s="13" t="s">
        <v>852</v>
      </c>
      <c r="L277" s="75" t="s">
        <v>939</v>
      </c>
      <c r="M277" s="23"/>
      <c r="N277" s="23"/>
      <c r="O277" s="59">
        <v>848000</v>
      </c>
      <c r="P277" s="26">
        <v>0</v>
      </c>
      <c r="Q277" s="13" t="s">
        <v>781</v>
      </c>
      <c r="R277" s="13" t="s">
        <v>26</v>
      </c>
      <c r="S277" s="26"/>
      <c r="T277" s="26"/>
      <c r="U277" s="26"/>
      <c r="V277" s="13" t="s">
        <v>874</v>
      </c>
      <c r="W277" s="13">
        <v>60</v>
      </c>
      <c r="X277" s="14">
        <v>45037</v>
      </c>
      <c r="Y277" s="14">
        <v>45097</v>
      </c>
      <c r="Z277" s="14"/>
      <c r="AA277" s="13" t="s">
        <v>28</v>
      </c>
      <c r="AB277" s="27" t="s">
        <v>959</v>
      </c>
      <c r="AC277" s="8">
        <v>2023</v>
      </c>
      <c r="AD277" s="8" t="s">
        <v>58</v>
      </c>
    </row>
    <row r="278" spans="1:30" x14ac:dyDescent="0.25">
      <c r="A278" s="9" t="s">
        <v>82</v>
      </c>
      <c r="B278" s="8" t="s">
        <v>23</v>
      </c>
      <c r="C278" s="13" t="s">
        <v>856</v>
      </c>
      <c r="D278" s="13" t="s">
        <v>960</v>
      </c>
      <c r="E278" s="13">
        <f t="shared" si="8"/>
        <v>1</v>
      </c>
      <c r="F278" s="13" t="e">
        <f>VLOOKUP(D278,'[1]GESTIÓN CONTRAC FONAM NACION'!$AC:$AE,2,FALSE)</f>
        <v>#REF!</v>
      </c>
      <c r="G278" s="13" t="e">
        <f t="shared" si="9"/>
        <v>#REF!</v>
      </c>
      <c r="H278" s="21">
        <v>45041</v>
      </c>
      <c r="I278" s="56" t="s">
        <v>961</v>
      </c>
      <c r="J278" s="23"/>
      <c r="K278" s="13" t="s">
        <v>852</v>
      </c>
      <c r="L278" s="76" t="s">
        <v>939</v>
      </c>
      <c r="M278" s="23"/>
      <c r="N278" s="23"/>
      <c r="O278" s="59">
        <v>2000000</v>
      </c>
      <c r="P278" s="26">
        <v>0</v>
      </c>
      <c r="Q278" s="13" t="s">
        <v>781</v>
      </c>
      <c r="R278" s="13" t="s">
        <v>26</v>
      </c>
      <c r="S278" s="26"/>
      <c r="T278" s="26"/>
      <c r="U278" s="26"/>
      <c r="V278" s="13" t="s">
        <v>72</v>
      </c>
      <c r="W278" s="13">
        <v>91</v>
      </c>
      <c r="X278" s="14">
        <v>45042</v>
      </c>
      <c r="Y278" s="14">
        <v>45132</v>
      </c>
      <c r="Z278" s="14"/>
      <c r="AA278" s="13" t="s">
        <v>28</v>
      </c>
      <c r="AB278" s="27" t="s">
        <v>962</v>
      </c>
      <c r="AC278" s="8">
        <v>2023</v>
      </c>
      <c r="AD278" s="8" t="s">
        <v>58</v>
      </c>
    </row>
    <row r="279" spans="1:30" x14ac:dyDescent="0.25">
      <c r="A279" s="29" t="s">
        <v>87</v>
      </c>
      <c r="B279" s="8" t="s">
        <v>23</v>
      </c>
      <c r="C279" s="13" t="s">
        <v>856</v>
      </c>
      <c r="D279" s="13" t="s">
        <v>963</v>
      </c>
      <c r="E279" s="13">
        <f t="shared" si="8"/>
        <v>1</v>
      </c>
      <c r="F279" s="13" t="e">
        <f>VLOOKUP(D279,'[1]GESTIÓN CONTRAC FONAM NACION'!$AC:$AE,2,FALSE)</f>
        <v>#REF!</v>
      </c>
      <c r="G279" s="13" t="e">
        <f t="shared" si="9"/>
        <v>#REF!</v>
      </c>
      <c r="H279" s="21">
        <v>45041</v>
      </c>
      <c r="I279" s="56" t="s">
        <v>964</v>
      </c>
      <c r="J279" s="23"/>
      <c r="K279" s="13" t="s">
        <v>852</v>
      </c>
      <c r="L279" s="76" t="s">
        <v>939</v>
      </c>
      <c r="M279" s="23"/>
      <c r="N279" s="23"/>
      <c r="O279" s="59">
        <v>2000000</v>
      </c>
      <c r="P279" s="26">
        <v>0</v>
      </c>
      <c r="Q279" s="13" t="s">
        <v>781</v>
      </c>
      <c r="R279" s="13" t="s">
        <v>26</v>
      </c>
      <c r="S279" s="26"/>
      <c r="T279" s="26"/>
      <c r="U279" s="26"/>
      <c r="V279" s="13" t="s">
        <v>111</v>
      </c>
      <c r="W279" s="13">
        <v>30</v>
      </c>
      <c r="X279" s="14">
        <v>45041</v>
      </c>
      <c r="Y279" s="14">
        <v>45071</v>
      </c>
      <c r="Z279" s="14"/>
      <c r="AA279" s="13" t="s">
        <v>28</v>
      </c>
      <c r="AB279" s="27" t="s">
        <v>965</v>
      </c>
      <c r="AC279" s="8">
        <v>2023</v>
      </c>
      <c r="AD279" s="8" t="s">
        <v>58</v>
      </c>
    </row>
    <row r="280" spans="1:30" x14ac:dyDescent="0.25">
      <c r="A280" s="29" t="s">
        <v>91</v>
      </c>
      <c r="B280" s="8" t="s">
        <v>23</v>
      </c>
      <c r="C280" s="13" t="s">
        <v>860</v>
      </c>
      <c r="D280" s="13" t="s">
        <v>966</v>
      </c>
      <c r="E280" s="13">
        <f t="shared" si="8"/>
        <v>2</v>
      </c>
      <c r="F280" s="13" t="e">
        <f>VLOOKUP(D280,'[1]GESTIÓN CONTRAC FONAM NACION'!$AC:$AE,2,FALSE)</f>
        <v>#REF!</v>
      </c>
      <c r="G280" s="13" t="e">
        <f t="shared" si="9"/>
        <v>#REF!</v>
      </c>
      <c r="H280" s="21">
        <v>45063</v>
      </c>
      <c r="I280" s="56" t="s">
        <v>967</v>
      </c>
      <c r="J280" s="23"/>
      <c r="K280" s="13" t="s">
        <v>852</v>
      </c>
      <c r="L280" s="76" t="s">
        <v>939</v>
      </c>
      <c r="M280" s="23"/>
      <c r="N280" s="23"/>
      <c r="O280" s="59">
        <v>3463476</v>
      </c>
      <c r="P280" s="26">
        <v>0</v>
      </c>
      <c r="Q280" s="13" t="s">
        <v>781</v>
      </c>
      <c r="R280" s="13" t="s">
        <v>26</v>
      </c>
      <c r="S280" s="26"/>
      <c r="T280" s="26"/>
      <c r="U280" s="26"/>
      <c r="V280" s="13" t="s">
        <v>111</v>
      </c>
      <c r="W280" s="13">
        <v>92</v>
      </c>
      <c r="X280" s="14">
        <v>45064</v>
      </c>
      <c r="Y280" s="14">
        <v>45155</v>
      </c>
      <c r="Z280" s="14"/>
      <c r="AA280" s="13" t="s">
        <v>28</v>
      </c>
      <c r="AB280" s="27" t="s">
        <v>968</v>
      </c>
      <c r="AC280" s="8">
        <v>2023</v>
      </c>
      <c r="AD280" s="8" t="s">
        <v>58</v>
      </c>
    </row>
    <row r="281" spans="1:30" x14ac:dyDescent="0.25">
      <c r="A281" s="29" t="s">
        <v>96</v>
      </c>
      <c r="B281" s="8" t="s">
        <v>23</v>
      </c>
      <c r="C281" s="13" t="s">
        <v>969</v>
      </c>
      <c r="D281" s="70" t="s">
        <v>970</v>
      </c>
      <c r="E281" s="13">
        <f t="shared" si="8"/>
        <v>1</v>
      </c>
      <c r="F281" s="13" t="e">
        <f>VLOOKUP(D281,'[1]GESTIÓN CONTRAC FONAM NACION'!$AC:$AE,2,FALSE)</f>
        <v>#REF!</v>
      </c>
      <c r="G281" s="13" t="e">
        <f t="shared" si="9"/>
        <v>#REF!</v>
      </c>
      <c r="H281" s="21">
        <v>45072</v>
      </c>
      <c r="I281" s="13" t="s">
        <v>971</v>
      </c>
      <c r="J281" s="23"/>
      <c r="K281" s="13" t="s">
        <v>852</v>
      </c>
      <c r="L281" s="76" t="s">
        <v>939</v>
      </c>
      <c r="M281" s="23"/>
      <c r="N281" s="23"/>
      <c r="O281" s="59">
        <v>790000</v>
      </c>
      <c r="P281" s="26">
        <v>0</v>
      </c>
      <c r="Q281" s="13" t="s">
        <v>781</v>
      </c>
      <c r="R281" s="13" t="s">
        <v>26</v>
      </c>
      <c r="S281" s="26"/>
      <c r="T281" s="26"/>
      <c r="U281" s="26"/>
      <c r="V281" s="13" t="s">
        <v>279</v>
      </c>
      <c r="W281" s="13">
        <v>30</v>
      </c>
      <c r="X281" s="14">
        <v>45072</v>
      </c>
      <c r="Y281" s="14">
        <v>45103</v>
      </c>
      <c r="Z281" s="14"/>
      <c r="AA281" s="13" t="s">
        <v>28</v>
      </c>
      <c r="AB281" s="27" t="s">
        <v>972</v>
      </c>
      <c r="AC281" s="8">
        <v>2023</v>
      </c>
      <c r="AD281" s="8" t="s">
        <v>58</v>
      </c>
    </row>
    <row r="282" spans="1:30" x14ac:dyDescent="0.25">
      <c r="A282" s="29" t="s">
        <v>103</v>
      </c>
      <c r="B282" s="8" t="s">
        <v>23</v>
      </c>
      <c r="C282" s="13" t="s">
        <v>947</v>
      </c>
      <c r="D282" s="13" t="s">
        <v>909</v>
      </c>
      <c r="E282" s="13">
        <f t="shared" si="8"/>
        <v>2</v>
      </c>
      <c r="F282" s="13" t="e">
        <f>VLOOKUP(D282,'[1]GESTIÓN CONTRAC FONAM NACION'!$AC:$AE,2,FALSE)</f>
        <v>#REF!</v>
      </c>
      <c r="G282" s="13" t="e">
        <f t="shared" si="9"/>
        <v>#REF!</v>
      </c>
      <c r="H282" s="21">
        <v>45084</v>
      </c>
      <c r="I282" s="13" t="s">
        <v>973</v>
      </c>
      <c r="J282" s="23"/>
      <c r="K282" s="13" t="s">
        <v>852</v>
      </c>
      <c r="L282" s="76" t="s">
        <v>939</v>
      </c>
      <c r="M282" s="23"/>
      <c r="N282" s="23"/>
      <c r="O282" s="31">
        <v>2888600</v>
      </c>
      <c r="P282" s="26">
        <v>0</v>
      </c>
      <c r="Q282" s="13" t="s">
        <v>781</v>
      </c>
      <c r="R282" s="13" t="s">
        <v>26</v>
      </c>
      <c r="S282" s="26"/>
      <c r="T282" s="26"/>
      <c r="U282" s="26"/>
      <c r="V282" s="13" t="s">
        <v>111</v>
      </c>
      <c r="W282" s="13">
        <v>60</v>
      </c>
      <c r="X282" s="14">
        <v>45084</v>
      </c>
      <c r="Y282" s="14">
        <v>45145</v>
      </c>
      <c r="Z282" s="14"/>
      <c r="AA282" s="13" t="s">
        <v>28</v>
      </c>
      <c r="AB282" s="27" t="s">
        <v>974</v>
      </c>
      <c r="AC282" s="8">
        <v>2023</v>
      </c>
      <c r="AD282" s="8" t="s">
        <v>58</v>
      </c>
    </row>
    <row r="283" spans="1:30" x14ac:dyDescent="0.25">
      <c r="A283" s="29" t="s">
        <v>108</v>
      </c>
      <c r="B283" s="8" t="s">
        <v>23</v>
      </c>
      <c r="C283" s="13" t="s">
        <v>860</v>
      </c>
      <c r="D283" s="8" t="s">
        <v>975</v>
      </c>
      <c r="E283" s="13">
        <f t="shared" si="8"/>
        <v>1</v>
      </c>
      <c r="F283" s="13" t="e">
        <f>VLOOKUP(D283,'[1]GESTIÓN CONTRAC FONAM NACION'!$AC:$AE,2,FALSE)</f>
        <v>#REF!</v>
      </c>
      <c r="G283" s="13" t="e">
        <f t="shared" si="9"/>
        <v>#REF!</v>
      </c>
      <c r="H283" s="21">
        <v>45086</v>
      </c>
      <c r="I283" s="58" t="s">
        <v>976</v>
      </c>
      <c r="J283" s="23"/>
      <c r="K283" s="13" t="s">
        <v>852</v>
      </c>
      <c r="L283" s="76" t="s">
        <v>939</v>
      </c>
      <c r="M283" s="23"/>
      <c r="N283" s="23"/>
      <c r="O283" s="59">
        <v>1588845</v>
      </c>
      <c r="P283" s="26">
        <v>0</v>
      </c>
      <c r="Q283" s="13" t="s">
        <v>781</v>
      </c>
      <c r="R283" s="13" t="s">
        <v>26</v>
      </c>
      <c r="S283" s="26"/>
      <c r="T283" s="26"/>
      <c r="U283" s="26"/>
      <c r="V283" s="13" t="s">
        <v>279</v>
      </c>
      <c r="W283" s="13">
        <v>60</v>
      </c>
      <c r="X283" s="14">
        <v>45086</v>
      </c>
      <c r="Y283" s="14">
        <v>45116</v>
      </c>
      <c r="Z283" s="14"/>
      <c r="AA283" s="13" t="s">
        <v>28</v>
      </c>
      <c r="AB283" s="27" t="s">
        <v>977</v>
      </c>
      <c r="AC283" s="8">
        <v>2023</v>
      </c>
      <c r="AD283" s="8" t="s">
        <v>58</v>
      </c>
    </row>
    <row r="284" spans="1:30" x14ac:dyDescent="0.25">
      <c r="A284" s="29" t="s">
        <v>113</v>
      </c>
      <c r="B284" s="8" t="s">
        <v>23</v>
      </c>
      <c r="C284" s="13" t="s">
        <v>969</v>
      </c>
      <c r="D284" s="13" t="s">
        <v>978</v>
      </c>
      <c r="E284" s="13">
        <f t="shared" si="8"/>
        <v>2</v>
      </c>
      <c r="F284" s="13" t="e">
        <f>VLOOKUP(D284,'[1]GESTIÓN CONTRAC FONAM NACION'!$AC:$AE,2,FALSE)</f>
        <v>#REF!</v>
      </c>
      <c r="G284" s="13" t="e">
        <f t="shared" si="9"/>
        <v>#REF!</v>
      </c>
      <c r="H284" s="21">
        <v>45106</v>
      </c>
      <c r="I284" s="58" t="s">
        <v>979</v>
      </c>
      <c r="J284" s="23"/>
      <c r="K284" s="13" t="s">
        <v>852</v>
      </c>
      <c r="L284" s="76" t="s">
        <v>939</v>
      </c>
      <c r="M284" s="23"/>
      <c r="N284" s="23"/>
      <c r="O284" s="59">
        <v>1949825</v>
      </c>
      <c r="P284" s="26">
        <v>0</v>
      </c>
      <c r="Q284" s="13" t="s">
        <v>54</v>
      </c>
      <c r="R284" s="13" t="s">
        <v>55</v>
      </c>
      <c r="S284" s="26"/>
      <c r="T284" s="26"/>
      <c r="U284" s="26"/>
      <c r="V284" s="13" t="s">
        <v>279</v>
      </c>
      <c r="W284" s="13">
        <v>30</v>
      </c>
      <c r="X284" s="14">
        <v>45106</v>
      </c>
      <c r="Y284" s="14">
        <v>45136</v>
      </c>
      <c r="Z284" s="14"/>
      <c r="AA284" s="13" t="s">
        <v>28</v>
      </c>
      <c r="AB284" s="27" t="s">
        <v>980</v>
      </c>
      <c r="AC284" s="8">
        <v>2023</v>
      </c>
      <c r="AD284" s="8" t="s">
        <v>58</v>
      </c>
    </row>
    <row r="285" spans="1:30" x14ac:dyDescent="0.25">
      <c r="A285" s="29" t="s">
        <v>118</v>
      </c>
      <c r="B285" s="8" t="s">
        <v>23</v>
      </c>
      <c r="C285" s="13" t="s">
        <v>860</v>
      </c>
      <c r="D285" s="13" t="s">
        <v>941</v>
      </c>
      <c r="E285" s="13">
        <f t="shared" si="8"/>
        <v>2</v>
      </c>
      <c r="F285" s="13" t="e">
        <f>VLOOKUP(D285,'[1]GESTIÓN CONTRAC FONAM NACION'!$AC:$AE,2,FALSE)</f>
        <v>#REF!</v>
      </c>
      <c r="G285" s="13" t="e">
        <f t="shared" si="9"/>
        <v>#REF!</v>
      </c>
      <c r="H285" s="21">
        <v>45121</v>
      </c>
      <c r="I285" s="58" t="s">
        <v>981</v>
      </c>
      <c r="J285" s="23"/>
      <c r="K285" s="13" t="s">
        <v>852</v>
      </c>
      <c r="L285" s="76" t="s">
        <v>939</v>
      </c>
      <c r="M285" s="23"/>
      <c r="N285" s="23"/>
      <c r="O285" s="59">
        <v>801000.9</v>
      </c>
      <c r="P285" s="26">
        <v>0</v>
      </c>
      <c r="Q285" s="13" t="s">
        <v>781</v>
      </c>
      <c r="R285" s="13" t="s">
        <v>26</v>
      </c>
      <c r="S285" s="26"/>
      <c r="T285" s="26"/>
      <c r="U285" s="26"/>
      <c r="V285" s="13" t="s">
        <v>982</v>
      </c>
      <c r="W285" s="13">
        <v>30</v>
      </c>
      <c r="X285" s="14">
        <v>45124</v>
      </c>
      <c r="Y285" s="14">
        <v>45155</v>
      </c>
      <c r="Z285" s="14"/>
      <c r="AA285" s="13" t="s">
        <v>28</v>
      </c>
      <c r="AB285" s="27" t="s">
        <v>983</v>
      </c>
      <c r="AC285" s="8">
        <v>2023</v>
      </c>
      <c r="AD285" s="8" t="s">
        <v>58</v>
      </c>
    </row>
    <row r="286" spans="1:30" x14ac:dyDescent="0.25">
      <c r="A286" s="29" t="s">
        <v>122</v>
      </c>
      <c r="B286" s="8" t="s">
        <v>23</v>
      </c>
      <c r="C286" s="13" t="s">
        <v>984</v>
      </c>
      <c r="D286" s="8" t="s">
        <v>978</v>
      </c>
      <c r="E286" s="13">
        <f t="shared" si="8"/>
        <v>2</v>
      </c>
      <c r="F286" s="13" t="e">
        <f>VLOOKUP(D286,'[1]GESTIÓN CONTRAC FONAM NACION'!$AC:$AE,2,FALSE)</f>
        <v>#REF!</v>
      </c>
      <c r="G286" s="13" t="e">
        <f t="shared" si="9"/>
        <v>#REF!</v>
      </c>
      <c r="H286" s="21">
        <v>45121</v>
      </c>
      <c r="I286" s="8" t="s">
        <v>985</v>
      </c>
      <c r="J286" s="23"/>
      <c r="K286" s="13" t="s">
        <v>852</v>
      </c>
      <c r="L286" s="76" t="s">
        <v>939</v>
      </c>
      <c r="M286" s="23"/>
      <c r="N286" s="23"/>
      <c r="O286" s="59">
        <v>237856</v>
      </c>
      <c r="P286" s="26">
        <v>0</v>
      </c>
      <c r="Q286" s="13" t="s">
        <v>54</v>
      </c>
      <c r="R286" s="13" t="s">
        <v>55</v>
      </c>
      <c r="S286" s="26"/>
      <c r="T286" s="26"/>
      <c r="U286" s="26"/>
      <c r="V286" s="13" t="s">
        <v>184</v>
      </c>
      <c r="W286" s="13">
        <v>90</v>
      </c>
      <c r="X286" s="14">
        <v>45121</v>
      </c>
      <c r="Y286" s="14">
        <v>45213</v>
      </c>
      <c r="Z286" s="14"/>
      <c r="AA286" s="13" t="s">
        <v>28</v>
      </c>
      <c r="AB286" s="27" t="s">
        <v>986</v>
      </c>
      <c r="AC286" s="8">
        <v>2023</v>
      </c>
      <c r="AD286" s="8" t="s">
        <v>58</v>
      </c>
    </row>
    <row r="287" spans="1:30" x14ac:dyDescent="0.25">
      <c r="A287" s="29" t="s">
        <v>126</v>
      </c>
      <c r="B287" s="8" t="s">
        <v>23</v>
      </c>
      <c r="C287" s="13" t="s">
        <v>947</v>
      </c>
      <c r="D287" s="13" t="s">
        <v>987</v>
      </c>
      <c r="E287" s="13">
        <f t="shared" si="8"/>
        <v>1</v>
      </c>
      <c r="F287" s="13" t="e">
        <f>VLOOKUP(D287,'[1]GESTIÓN CONTRAC FONAM NACION'!$AC:$AE,2,FALSE)</f>
        <v>#REF!</v>
      </c>
      <c r="G287" s="13" t="e">
        <f t="shared" si="9"/>
        <v>#REF!</v>
      </c>
      <c r="H287" s="21">
        <v>45138</v>
      </c>
      <c r="I287" s="13" t="s">
        <v>988</v>
      </c>
      <c r="J287" s="23"/>
      <c r="K287" s="13" t="s">
        <v>852</v>
      </c>
      <c r="L287" s="76" t="s">
        <v>939</v>
      </c>
      <c r="M287" s="23"/>
      <c r="N287" s="23"/>
      <c r="O287" s="59">
        <v>5879517.4900000002</v>
      </c>
      <c r="P287" s="26">
        <v>0</v>
      </c>
      <c r="Q287" s="13" t="s">
        <v>781</v>
      </c>
      <c r="R287" s="13" t="s">
        <v>26</v>
      </c>
      <c r="S287" s="26"/>
      <c r="T287" s="26"/>
      <c r="U287" s="26"/>
      <c r="V287" s="13" t="s">
        <v>982</v>
      </c>
      <c r="W287" s="13">
        <v>30</v>
      </c>
      <c r="X287" s="14">
        <v>45148</v>
      </c>
      <c r="Y287" s="14">
        <v>45179</v>
      </c>
      <c r="Z287" s="14"/>
      <c r="AA287" s="13" t="s">
        <v>28</v>
      </c>
      <c r="AB287" s="27" t="s">
        <v>989</v>
      </c>
      <c r="AC287" s="8">
        <v>2023</v>
      </c>
      <c r="AD287" s="8" t="s">
        <v>58</v>
      </c>
    </row>
    <row r="288" spans="1:30" x14ac:dyDescent="0.25">
      <c r="A288" s="29" t="s">
        <v>131</v>
      </c>
      <c r="B288" s="8" t="s">
        <v>23</v>
      </c>
      <c r="C288" s="13" t="s">
        <v>969</v>
      </c>
      <c r="D288" s="13" t="s">
        <v>990</v>
      </c>
      <c r="E288" s="13">
        <f t="shared" si="8"/>
        <v>1</v>
      </c>
      <c r="F288" s="13" t="e">
        <f>VLOOKUP(D288,'[1]GESTIÓN CONTRAC FONAM NACION'!$AC:$AE,2,FALSE)</f>
        <v>#REF!</v>
      </c>
      <c r="G288" s="13" t="e">
        <f t="shared" si="9"/>
        <v>#REF!</v>
      </c>
      <c r="H288" s="21">
        <v>45135</v>
      </c>
      <c r="I288" s="8" t="s">
        <v>991</v>
      </c>
      <c r="J288" s="23"/>
      <c r="K288" s="13" t="s">
        <v>852</v>
      </c>
      <c r="L288" s="76" t="s">
        <v>939</v>
      </c>
      <c r="M288" s="23"/>
      <c r="N288" s="23"/>
      <c r="O288" s="31">
        <v>3641400</v>
      </c>
      <c r="P288" s="26">
        <v>0</v>
      </c>
      <c r="Q288" s="13" t="s">
        <v>781</v>
      </c>
      <c r="R288" s="13" t="s">
        <v>26</v>
      </c>
      <c r="S288" s="26"/>
      <c r="T288" s="26"/>
      <c r="U288" s="26"/>
      <c r="V288" s="13" t="s">
        <v>111</v>
      </c>
      <c r="W288" s="13">
        <v>60</v>
      </c>
      <c r="X288" s="14">
        <v>45140</v>
      </c>
      <c r="Y288" s="14">
        <v>45201</v>
      </c>
      <c r="Z288" s="14"/>
      <c r="AA288" s="13" t="s">
        <v>28</v>
      </c>
      <c r="AB288" s="27" t="s">
        <v>992</v>
      </c>
      <c r="AC288" s="8">
        <v>2023</v>
      </c>
      <c r="AD288" s="8" t="s">
        <v>58</v>
      </c>
    </row>
    <row r="289" spans="1:30" x14ac:dyDescent="0.25">
      <c r="A289" s="29" t="s">
        <v>136</v>
      </c>
      <c r="B289" s="8" t="s">
        <v>23</v>
      </c>
      <c r="C289" s="13" t="s">
        <v>947</v>
      </c>
      <c r="D289" s="13" t="s">
        <v>966</v>
      </c>
      <c r="E289" s="13">
        <f t="shared" si="8"/>
        <v>2</v>
      </c>
      <c r="F289" s="13" t="e">
        <f>VLOOKUP(D289,'[1]GESTIÓN CONTRAC FONAM NACION'!$AC:$AE,2,FALSE)</f>
        <v>#REF!</v>
      </c>
      <c r="G289" s="13" t="e">
        <f t="shared" si="9"/>
        <v>#REF!</v>
      </c>
      <c r="H289" s="21">
        <v>45141</v>
      </c>
      <c r="I289" s="8" t="s">
        <v>993</v>
      </c>
      <c r="J289" s="23"/>
      <c r="K289" s="13" t="s">
        <v>852</v>
      </c>
      <c r="L289" s="76" t="s">
        <v>939</v>
      </c>
      <c r="M289" s="23"/>
      <c r="N289" s="23"/>
      <c r="O289" s="59">
        <v>2142500</v>
      </c>
      <c r="P289" s="26">
        <v>0</v>
      </c>
      <c r="Q289" s="13" t="s">
        <v>781</v>
      </c>
      <c r="R289" s="13" t="s">
        <v>26</v>
      </c>
      <c r="S289" s="26"/>
      <c r="T289" s="26"/>
      <c r="U289" s="26"/>
      <c r="V289" s="13" t="s">
        <v>632</v>
      </c>
      <c r="W289" s="13">
        <v>30</v>
      </c>
      <c r="X289" s="14">
        <v>45141</v>
      </c>
      <c r="Y289" s="14">
        <v>45172</v>
      </c>
      <c r="Z289" s="14"/>
      <c r="AA289" s="13" t="s">
        <v>28</v>
      </c>
      <c r="AB289" s="27" t="s">
        <v>994</v>
      </c>
      <c r="AC289" s="8">
        <v>2023</v>
      </c>
      <c r="AD289" s="8" t="s">
        <v>58</v>
      </c>
    </row>
    <row r="290" spans="1:30" x14ac:dyDescent="0.25">
      <c r="A290" s="29" t="s">
        <v>139</v>
      </c>
      <c r="B290" s="8" t="s">
        <v>23</v>
      </c>
      <c r="C290" s="13" t="s">
        <v>984</v>
      </c>
      <c r="D290" s="13" t="s">
        <v>925</v>
      </c>
      <c r="E290" s="13">
        <f t="shared" si="8"/>
        <v>3</v>
      </c>
      <c r="F290" s="13" t="e">
        <f>VLOOKUP(D290,'[1]GESTIÓN CONTRAC FONAM NACION'!$AC:$AE,2,FALSE)</f>
        <v>#REF!</v>
      </c>
      <c r="G290" s="13" t="e">
        <f t="shared" si="9"/>
        <v>#REF!</v>
      </c>
      <c r="H290" s="21">
        <v>45142</v>
      </c>
      <c r="I290" s="58" t="s">
        <v>995</v>
      </c>
      <c r="J290" s="23"/>
      <c r="K290" s="13" t="s">
        <v>852</v>
      </c>
      <c r="L290" s="76" t="s">
        <v>939</v>
      </c>
      <c r="M290" s="23"/>
      <c r="N290" s="23"/>
      <c r="O290" s="59">
        <v>32634441</v>
      </c>
      <c r="P290" s="26">
        <v>0</v>
      </c>
      <c r="Q290" s="13" t="s">
        <v>781</v>
      </c>
      <c r="R290" s="13" t="s">
        <v>26</v>
      </c>
      <c r="S290" s="26"/>
      <c r="T290" s="26"/>
      <c r="U290" s="26"/>
      <c r="V290" s="13" t="s">
        <v>996</v>
      </c>
      <c r="W290" s="13">
        <v>60</v>
      </c>
      <c r="X290" s="14">
        <v>45146</v>
      </c>
      <c r="Y290" s="14">
        <v>45207</v>
      </c>
      <c r="Z290" s="14"/>
      <c r="AA290" s="13" t="s">
        <v>28</v>
      </c>
      <c r="AB290" s="27" t="s">
        <v>997</v>
      </c>
      <c r="AC290" s="8">
        <v>2023</v>
      </c>
      <c r="AD290" s="8" t="s">
        <v>58</v>
      </c>
    </row>
    <row r="291" spans="1:30" x14ac:dyDescent="0.25">
      <c r="A291" s="29" t="s">
        <v>143</v>
      </c>
      <c r="B291" s="8" t="s">
        <v>23</v>
      </c>
      <c r="C291" s="13" t="s">
        <v>984</v>
      </c>
      <c r="D291" s="13" t="s">
        <v>998</v>
      </c>
      <c r="E291" s="13">
        <f t="shared" si="8"/>
        <v>1</v>
      </c>
      <c r="F291" s="13" t="e">
        <f>VLOOKUP(D291,'[1]GESTIÓN CONTRAC FONAM NACION'!$AC:$AE,2,FALSE)</f>
        <v>#REF!</v>
      </c>
      <c r="G291" s="13" t="e">
        <f t="shared" si="9"/>
        <v>#REF!</v>
      </c>
      <c r="H291" s="21">
        <v>45152</v>
      </c>
      <c r="I291" s="58" t="s">
        <v>999</v>
      </c>
      <c r="J291" s="23"/>
      <c r="K291" s="13" t="s">
        <v>852</v>
      </c>
      <c r="L291" s="76" t="s">
        <v>939</v>
      </c>
      <c r="M291" s="23"/>
      <c r="N291" s="23"/>
      <c r="O291" s="59">
        <v>2999996.36</v>
      </c>
      <c r="P291" s="26">
        <v>0</v>
      </c>
      <c r="Q291" s="13" t="s">
        <v>781</v>
      </c>
      <c r="R291" s="13" t="s">
        <v>55</v>
      </c>
      <c r="S291" s="26"/>
      <c r="T291" s="26"/>
      <c r="U291" s="26"/>
      <c r="V291" s="13" t="s">
        <v>632</v>
      </c>
      <c r="W291" s="13">
        <v>60</v>
      </c>
      <c r="X291" s="14">
        <v>45166</v>
      </c>
      <c r="Y291" s="14">
        <v>45227</v>
      </c>
      <c r="Z291" s="14"/>
      <c r="AA291" s="13" t="s">
        <v>28</v>
      </c>
      <c r="AB291" s="27" t="s">
        <v>1000</v>
      </c>
      <c r="AC291" s="8">
        <v>2023</v>
      </c>
      <c r="AD291" s="8" t="s">
        <v>58</v>
      </c>
    </row>
    <row r="292" spans="1:30" x14ac:dyDescent="0.25">
      <c r="A292" s="9" t="s">
        <v>22</v>
      </c>
      <c r="B292" s="8" t="s">
        <v>23</v>
      </c>
      <c r="C292" s="13" t="s">
        <v>1001</v>
      </c>
      <c r="D292" s="8" t="s">
        <v>1002</v>
      </c>
      <c r="E292" s="13">
        <f t="shared" si="8"/>
        <v>1</v>
      </c>
      <c r="F292" s="13" t="e">
        <f>VLOOKUP(D292,'[1]GESTIÓN CONTRAC FONAM NACION'!$AC:$AE,2,FALSE)</f>
        <v>#REF!</v>
      </c>
      <c r="G292" s="13" t="e">
        <f t="shared" si="9"/>
        <v>#REF!</v>
      </c>
      <c r="H292" s="21">
        <v>44998</v>
      </c>
      <c r="I292" s="8" t="s">
        <v>1003</v>
      </c>
      <c r="J292" s="23"/>
      <c r="K292" s="13" t="s">
        <v>52</v>
      </c>
      <c r="L292" s="78" t="s">
        <v>1004</v>
      </c>
      <c r="M292" s="23"/>
      <c r="N292" s="23"/>
      <c r="O292" s="79">
        <v>540000</v>
      </c>
      <c r="P292" s="26">
        <v>0</v>
      </c>
      <c r="Q292" s="13" t="s">
        <v>54</v>
      </c>
      <c r="R292" s="13" t="s">
        <v>55</v>
      </c>
      <c r="S292" s="115" t="s">
        <v>1456</v>
      </c>
      <c r="T292" s="28"/>
      <c r="U292" s="28">
        <v>71682123</v>
      </c>
      <c r="V292" s="13" t="s">
        <v>27</v>
      </c>
      <c r="W292" s="13">
        <v>293</v>
      </c>
      <c r="X292" s="14">
        <v>44998</v>
      </c>
      <c r="Y292" s="14">
        <v>45290</v>
      </c>
      <c r="Z292" s="14"/>
      <c r="AA292" s="15" t="s">
        <v>28</v>
      </c>
      <c r="AB292" s="27" t="s">
        <v>1005</v>
      </c>
      <c r="AC292" s="8">
        <v>2023</v>
      </c>
      <c r="AD292" s="8" t="s">
        <v>58</v>
      </c>
    </row>
    <row r="293" spans="1:30" x14ac:dyDescent="0.25">
      <c r="A293" s="29" t="s">
        <v>37</v>
      </c>
      <c r="B293" s="8" t="s">
        <v>23</v>
      </c>
      <c r="C293" s="13" t="s">
        <v>1001</v>
      </c>
      <c r="D293" s="8" t="s">
        <v>236</v>
      </c>
      <c r="E293" s="13">
        <f t="shared" si="8"/>
        <v>2</v>
      </c>
      <c r="F293" s="13" t="e">
        <f>VLOOKUP(D293,'[1]GESTIÓN CONTRAC FONAM NACION'!$AC:$AE,2,FALSE)</f>
        <v>#REF!</v>
      </c>
      <c r="G293" s="13" t="e">
        <f t="shared" si="9"/>
        <v>#REF!</v>
      </c>
      <c r="H293" s="21">
        <v>45056</v>
      </c>
      <c r="I293" s="8" t="s">
        <v>1006</v>
      </c>
      <c r="J293" s="23"/>
      <c r="K293" s="13" t="s">
        <v>52</v>
      </c>
      <c r="L293" s="78" t="s">
        <v>1004</v>
      </c>
      <c r="M293" s="23"/>
      <c r="N293" s="23"/>
      <c r="O293" s="79">
        <v>780000</v>
      </c>
      <c r="P293" s="26">
        <v>0</v>
      </c>
      <c r="Q293" s="13" t="s">
        <v>54</v>
      </c>
      <c r="R293" s="13" t="s">
        <v>55</v>
      </c>
      <c r="S293" s="115" t="s">
        <v>1320</v>
      </c>
      <c r="T293" s="28"/>
      <c r="U293" s="28">
        <v>8027260</v>
      </c>
      <c r="V293" s="13" t="s">
        <v>116</v>
      </c>
      <c r="W293" s="13">
        <v>75</v>
      </c>
      <c r="X293" s="14">
        <v>45056</v>
      </c>
      <c r="Y293" s="14">
        <v>45131</v>
      </c>
      <c r="Z293" s="14"/>
      <c r="AA293" s="13" t="s">
        <v>56</v>
      </c>
      <c r="AB293" s="27" t="s">
        <v>1007</v>
      </c>
      <c r="AC293" s="8">
        <v>2023</v>
      </c>
      <c r="AD293" s="8" t="s">
        <v>58</v>
      </c>
    </row>
    <row r="294" spans="1:30" x14ac:dyDescent="0.25">
      <c r="A294" s="9" t="s">
        <v>22</v>
      </c>
      <c r="B294" s="8" t="s">
        <v>23</v>
      </c>
      <c r="C294" s="39" t="s">
        <v>1008</v>
      </c>
      <c r="D294" s="80" t="s">
        <v>1009</v>
      </c>
      <c r="E294" s="13">
        <f t="shared" si="8"/>
        <v>1</v>
      </c>
      <c r="F294" s="13" t="e">
        <f>VLOOKUP(D294,'[1]GESTIÓN CONTRAC FONAM NACION'!$AC:$AE,2,FALSE)</f>
        <v>#REF!</v>
      </c>
      <c r="G294" s="13" t="e">
        <f t="shared" si="9"/>
        <v>#REF!</v>
      </c>
      <c r="H294" s="21">
        <v>45175</v>
      </c>
      <c r="I294" s="8" t="s">
        <v>1010</v>
      </c>
      <c r="J294" s="23"/>
      <c r="K294" s="36" t="s">
        <v>1011</v>
      </c>
      <c r="L294" s="81" t="s">
        <v>1012</v>
      </c>
      <c r="M294" s="23"/>
      <c r="N294" s="23"/>
      <c r="O294" s="31" t="s">
        <v>854</v>
      </c>
      <c r="P294" s="26">
        <v>0</v>
      </c>
      <c r="Q294" s="36" t="s">
        <v>781</v>
      </c>
      <c r="R294" s="13" t="s">
        <v>26</v>
      </c>
      <c r="S294" s="26"/>
      <c r="T294" s="26"/>
      <c r="U294" s="26"/>
      <c r="V294" s="15" t="s">
        <v>111</v>
      </c>
      <c r="W294" s="15">
        <v>90</v>
      </c>
      <c r="X294" s="14">
        <v>45176</v>
      </c>
      <c r="Y294" s="14">
        <v>45267</v>
      </c>
      <c r="Z294" s="14"/>
      <c r="AA294" s="15" t="s">
        <v>28</v>
      </c>
      <c r="AB294" s="27" t="s">
        <v>1013</v>
      </c>
      <c r="AC294" s="8">
        <v>2023</v>
      </c>
      <c r="AD294" s="8" t="s">
        <v>58</v>
      </c>
    </row>
    <row r="295" spans="1:30" x14ac:dyDescent="0.25">
      <c r="A295" s="9" t="s">
        <v>22</v>
      </c>
      <c r="B295" s="8" t="s">
        <v>30</v>
      </c>
      <c r="C295" s="13" t="s">
        <v>49</v>
      </c>
      <c r="D295" s="8" t="s">
        <v>1014</v>
      </c>
      <c r="E295" s="13">
        <f t="shared" si="8"/>
        <v>2</v>
      </c>
      <c r="F295" s="13" t="e">
        <f>VLOOKUP(D295,'[1]GESTIÓN CONTRAC FONAM NACION'!$AC:$AE,2,FALSE)</f>
        <v>#REF!</v>
      </c>
      <c r="G295" s="13" t="e">
        <f t="shared" si="9"/>
        <v>#REF!</v>
      </c>
      <c r="H295" s="21">
        <v>44974</v>
      </c>
      <c r="I295" s="56" t="s">
        <v>1015</v>
      </c>
      <c r="J295" s="23"/>
      <c r="K295" s="13" t="s">
        <v>52</v>
      </c>
      <c r="L295" s="82" t="s">
        <v>53</v>
      </c>
      <c r="M295" s="23"/>
      <c r="N295" s="23"/>
      <c r="O295" s="59">
        <v>3535980</v>
      </c>
      <c r="P295" s="59">
        <v>14143920</v>
      </c>
      <c r="Q295" s="13" t="s">
        <v>54</v>
      </c>
      <c r="R295" s="13" t="s">
        <v>55</v>
      </c>
      <c r="S295" s="117" t="s">
        <v>1457</v>
      </c>
      <c r="T295" s="79"/>
      <c r="U295" s="79">
        <v>1039101346</v>
      </c>
      <c r="V295" s="13" t="s">
        <v>1016</v>
      </c>
      <c r="W295" s="13">
        <v>303</v>
      </c>
      <c r="X295" s="14">
        <v>44974</v>
      </c>
      <c r="Y295" s="14">
        <v>45094</v>
      </c>
      <c r="Z295" s="83"/>
      <c r="AA295" s="15" t="s">
        <v>56</v>
      </c>
      <c r="AB295" s="27" t="s">
        <v>1017</v>
      </c>
      <c r="AC295" s="8">
        <v>2023</v>
      </c>
      <c r="AD295" s="8" t="s">
        <v>58</v>
      </c>
    </row>
    <row r="296" spans="1:30" x14ac:dyDescent="0.25">
      <c r="A296" s="9" t="s">
        <v>37</v>
      </c>
      <c r="B296" s="8" t="s">
        <v>30</v>
      </c>
      <c r="C296" s="13" t="s">
        <v>49</v>
      </c>
      <c r="D296" s="13" t="s">
        <v>1018</v>
      </c>
      <c r="E296" s="13">
        <f t="shared" si="8"/>
        <v>1</v>
      </c>
      <c r="F296" s="13" t="e">
        <f>VLOOKUP(D296,'[1]GESTIÓN CONTRAC FONAM NACION'!$AC:$AE,2,FALSE)</f>
        <v>#REF!</v>
      </c>
      <c r="G296" s="13" t="e">
        <f t="shared" si="9"/>
        <v>#REF!</v>
      </c>
      <c r="H296" s="21">
        <v>44974</v>
      </c>
      <c r="I296" s="56" t="s">
        <v>1019</v>
      </c>
      <c r="J296" s="23"/>
      <c r="K296" s="13" t="s">
        <v>52</v>
      </c>
      <c r="L296" s="82" t="s">
        <v>53</v>
      </c>
      <c r="M296" s="23"/>
      <c r="N296" s="23"/>
      <c r="O296" s="59">
        <v>1497991</v>
      </c>
      <c r="P296" s="59">
        <v>15678972</v>
      </c>
      <c r="Q296" s="13" t="s">
        <v>54</v>
      </c>
      <c r="R296" s="13" t="s">
        <v>55</v>
      </c>
      <c r="S296" s="118" t="s">
        <v>1458</v>
      </c>
      <c r="T296" s="84"/>
      <c r="U296" s="84">
        <v>66785116</v>
      </c>
      <c r="V296" s="13" t="s">
        <v>1016</v>
      </c>
      <c r="W296" s="13">
        <v>317</v>
      </c>
      <c r="X296" s="14">
        <v>44974</v>
      </c>
      <c r="Y296" s="14">
        <v>45290</v>
      </c>
      <c r="Z296" s="83">
        <v>0</v>
      </c>
      <c r="AA296" s="15" t="s">
        <v>28</v>
      </c>
      <c r="AB296" s="27" t="s">
        <v>1020</v>
      </c>
      <c r="AC296" s="8">
        <v>2023</v>
      </c>
      <c r="AD296" s="8" t="s">
        <v>58</v>
      </c>
    </row>
    <row r="297" spans="1:30" x14ac:dyDescent="0.25">
      <c r="A297" s="29" t="s">
        <v>41</v>
      </c>
      <c r="B297" s="8" t="s">
        <v>30</v>
      </c>
      <c r="C297" s="13" t="s">
        <v>49</v>
      </c>
      <c r="D297" s="13" t="s">
        <v>1021</v>
      </c>
      <c r="E297" s="13">
        <f t="shared" si="8"/>
        <v>1</v>
      </c>
      <c r="F297" s="13" t="e">
        <f>VLOOKUP(D297,'[1]GESTIÓN CONTRAC FONAM NACION'!$AC:$AE,2,FALSE)</f>
        <v>#REF!</v>
      </c>
      <c r="G297" s="13" t="e">
        <f t="shared" si="9"/>
        <v>#REF!</v>
      </c>
      <c r="H297" s="21">
        <v>44974</v>
      </c>
      <c r="I297" s="56" t="s">
        <v>1022</v>
      </c>
      <c r="J297" s="23"/>
      <c r="K297" s="13" t="s">
        <v>52</v>
      </c>
      <c r="L297" s="82" t="s">
        <v>53</v>
      </c>
      <c r="M297" s="23"/>
      <c r="N297" s="23"/>
      <c r="O297" s="59">
        <v>1497991</v>
      </c>
      <c r="P297" s="59">
        <v>15678972</v>
      </c>
      <c r="Q297" s="13" t="s">
        <v>54</v>
      </c>
      <c r="R297" s="13" t="s">
        <v>55</v>
      </c>
      <c r="S297" s="118" t="s">
        <v>1459</v>
      </c>
      <c r="T297" s="84"/>
      <c r="U297" s="84">
        <v>93448028</v>
      </c>
      <c r="V297" s="13" t="s">
        <v>1016</v>
      </c>
      <c r="W297" s="13">
        <v>317</v>
      </c>
      <c r="X297" s="14">
        <v>44974</v>
      </c>
      <c r="Y297" s="14">
        <v>45290</v>
      </c>
      <c r="Z297" s="83">
        <v>0</v>
      </c>
      <c r="AA297" s="15" t="s">
        <v>28</v>
      </c>
      <c r="AB297" s="27" t="s">
        <v>1023</v>
      </c>
      <c r="AC297" s="8">
        <v>2023</v>
      </c>
      <c r="AD297" s="8" t="s">
        <v>58</v>
      </c>
    </row>
    <row r="298" spans="1:30" x14ac:dyDescent="0.25">
      <c r="A298" s="29" t="s">
        <v>65</v>
      </c>
      <c r="B298" s="8" t="s">
        <v>30</v>
      </c>
      <c r="C298" s="13" t="s">
        <v>49</v>
      </c>
      <c r="D298" s="13" t="s">
        <v>1024</v>
      </c>
      <c r="E298" s="13">
        <f t="shared" si="8"/>
        <v>1</v>
      </c>
      <c r="F298" s="13" t="e">
        <f>VLOOKUP(D298,'[1]GESTIÓN CONTRAC FONAM NACION'!$AC:$AE,2,FALSE)</f>
        <v>#REF!</v>
      </c>
      <c r="G298" s="13" t="e">
        <f t="shared" si="9"/>
        <v>#REF!</v>
      </c>
      <c r="H298" s="21">
        <v>44977</v>
      </c>
      <c r="I298" s="72" t="s">
        <v>1025</v>
      </c>
      <c r="J298" s="23"/>
      <c r="K298" s="13" t="s">
        <v>52</v>
      </c>
      <c r="L298" s="30" t="s">
        <v>53</v>
      </c>
      <c r="M298" s="23"/>
      <c r="N298" s="23"/>
      <c r="O298" s="59">
        <v>2896360</v>
      </c>
      <c r="P298" s="59">
        <v>20168320</v>
      </c>
      <c r="Q298" s="13" t="s">
        <v>54</v>
      </c>
      <c r="R298" s="13" t="s">
        <v>55</v>
      </c>
      <c r="S298" s="118" t="s">
        <v>1460</v>
      </c>
      <c r="T298" s="84"/>
      <c r="U298" s="84">
        <v>1088269571</v>
      </c>
      <c r="V298" s="13" t="s">
        <v>1016</v>
      </c>
      <c r="W298" s="13">
        <v>314</v>
      </c>
      <c r="X298" s="14">
        <v>44977</v>
      </c>
      <c r="Y298" s="14">
        <v>45187</v>
      </c>
      <c r="Z298" s="83">
        <v>0</v>
      </c>
      <c r="AA298" s="15" t="s">
        <v>99</v>
      </c>
      <c r="AB298" s="27" t="s">
        <v>1026</v>
      </c>
      <c r="AC298" s="8">
        <v>2023</v>
      </c>
      <c r="AD298" s="8" t="s">
        <v>58</v>
      </c>
    </row>
    <row r="299" spans="1:30" x14ac:dyDescent="0.25">
      <c r="A299" s="32" t="s">
        <v>1027</v>
      </c>
      <c r="B299" s="8" t="s">
        <v>30</v>
      </c>
      <c r="C299" s="13" t="s">
        <v>49</v>
      </c>
      <c r="D299" s="13" t="s">
        <v>794</v>
      </c>
      <c r="E299" s="13">
        <f t="shared" si="8"/>
        <v>2</v>
      </c>
      <c r="F299" s="13" t="e">
        <f>VLOOKUP(D299,'[1]GESTIÓN CONTRAC FONAM NACION'!$AC:$AE,2,FALSE)</f>
        <v>#REF!</v>
      </c>
      <c r="G299" s="13" t="e">
        <f t="shared" si="9"/>
        <v>#REF!</v>
      </c>
      <c r="H299" s="21">
        <v>45188</v>
      </c>
      <c r="I299" s="72" t="s">
        <v>1025</v>
      </c>
      <c r="J299" s="23"/>
      <c r="K299" s="13" t="s">
        <v>52</v>
      </c>
      <c r="L299" s="30" t="s">
        <v>53</v>
      </c>
      <c r="M299" s="23"/>
      <c r="N299" s="23"/>
      <c r="O299" s="59">
        <v>2896360</v>
      </c>
      <c r="P299" s="59">
        <v>9751079</v>
      </c>
      <c r="Q299" s="13" t="s">
        <v>54</v>
      </c>
      <c r="R299" s="13" t="s">
        <v>55</v>
      </c>
      <c r="S299" s="118" t="s">
        <v>1028</v>
      </c>
      <c r="T299" s="84"/>
      <c r="U299" s="84" t="s">
        <v>1028</v>
      </c>
      <c r="V299" s="13" t="s">
        <v>1016</v>
      </c>
      <c r="W299" s="13">
        <v>102</v>
      </c>
      <c r="X299" s="14">
        <v>45188</v>
      </c>
      <c r="Y299" s="14">
        <v>45290</v>
      </c>
      <c r="Z299" s="83">
        <v>0</v>
      </c>
      <c r="AA299" s="15" t="s">
        <v>28</v>
      </c>
      <c r="AB299" s="27" t="s">
        <v>1026</v>
      </c>
      <c r="AC299" s="8">
        <v>2023</v>
      </c>
      <c r="AD299" s="8" t="s">
        <v>58</v>
      </c>
    </row>
    <row r="300" spans="1:30" x14ac:dyDescent="0.25">
      <c r="A300" s="29" t="s">
        <v>69</v>
      </c>
      <c r="B300" s="8" t="s">
        <v>30</v>
      </c>
      <c r="C300" s="13" t="s">
        <v>49</v>
      </c>
      <c r="D300" s="8" t="s">
        <v>1029</v>
      </c>
      <c r="E300" s="13">
        <f t="shared" si="8"/>
        <v>1</v>
      </c>
      <c r="F300" s="13" t="e">
        <f>VLOOKUP(D300,'[1]GESTIÓN CONTRAC FONAM NACION'!$AC:$AE,2,FALSE)</f>
        <v>#REF!</v>
      </c>
      <c r="G300" s="13" t="e">
        <f t="shared" si="9"/>
        <v>#REF!</v>
      </c>
      <c r="H300" s="21">
        <v>44977</v>
      </c>
      <c r="I300" s="56" t="s">
        <v>1030</v>
      </c>
      <c r="J300" s="23"/>
      <c r="K300" s="13" t="s">
        <v>52</v>
      </c>
      <c r="L300" s="82" t="s">
        <v>53</v>
      </c>
      <c r="M300" s="23"/>
      <c r="N300" s="23"/>
      <c r="O300" s="59">
        <v>2896360</v>
      </c>
      <c r="P300" s="59">
        <v>30025599</v>
      </c>
      <c r="Q300" s="13" t="s">
        <v>54</v>
      </c>
      <c r="R300" s="13" t="s">
        <v>55</v>
      </c>
      <c r="S300" s="119" t="s">
        <v>1461</v>
      </c>
      <c r="T300" s="85"/>
      <c r="U300" s="85">
        <v>1106768734</v>
      </c>
      <c r="V300" s="13" t="s">
        <v>1016</v>
      </c>
      <c r="W300" s="13">
        <v>313</v>
      </c>
      <c r="X300" s="14">
        <v>44977</v>
      </c>
      <c r="Y300" s="14">
        <v>45290</v>
      </c>
      <c r="Z300" s="83">
        <v>0</v>
      </c>
      <c r="AA300" s="15" t="s">
        <v>28</v>
      </c>
      <c r="AB300" s="27" t="s">
        <v>1031</v>
      </c>
      <c r="AC300" s="8">
        <v>2023</v>
      </c>
      <c r="AD300" s="8" t="s">
        <v>58</v>
      </c>
    </row>
    <row r="301" spans="1:30" x14ac:dyDescent="0.25">
      <c r="A301" s="29" t="s">
        <v>74</v>
      </c>
      <c r="B301" s="8" t="s">
        <v>30</v>
      </c>
      <c r="C301" s="13" t="s">
        <v>49</v>
      </c>
      <c r="D301" s="13" t="s">
        <v>1032</v>
      </c>
      <c r="E301" s="13">
        <f t="shared" si="8"/>
        <v>1</v>
      </c>
      <c r="F301" s="13" t="e">
        <f>VLOOKUP(D301,'[1]GESTIÓN CONTRAC FONAM NACION'!$AC:$AE,2,FALSE)</f>
        <v>#REF!</v>
      </c>
      <c r="G301" s="13" t="e">
        <f t="shared" si="9"/>
        <v>#REF!</v>
      </c>
      <c r="H301" s="21">
        <v>44992</v>
      </c>
      <c r="I301" s="56" t="s">
        <v>1033</v>
      </c>
      <c r="J301" s="23"/>
      <c r="K301" s="13" t="s">
        <v>52</v>
      </c>
      <c r="L301" s="82" t="s">
        <v>53</v>
      </c>
      <c r="M301" s="23"/>
      <c r="N301" s="23"/>
      <c r="O301" s="59">
        <v>1700220</v>
      </c>
      <c r="P301" s="59">
        <v>16662156</v>
      </c>
      <c r="Q301" s="13" t="s">
        <v>54</v>
      </c>
      <c r="R301" s="13" t="s">
        <v>55</v>
      </c>
      <c r="S301" s="118" t="s">
        <v>1462</v>
      </c>
      <c r="T301" s="84"/>
      <c r="U301" s="84">
        <v>16113291</v>
      </c>
      <c r="V301" s="13" t="s">
        <v>336</v>
      </c>
      <c r="W301" s="13">
        <v>299</v>
      </c>
      <c r="X301" s="14">
        <v>44992</v>
      </c>
      <c r="Y301" s="14">
        <v>45290</v>
      </c>
      <c r="Z301" s="83">
        <v>0</v>
      </c>
      <c r="AA301" s="15" t="s">
        <v>28</v>
      </c>
      <c r="AB301" s="27" t="s">
        <v>1034</v>
      </c>
      <c r="AC301" s="8">
        <v>2023</v>
      </c>
      <c r="AD301" s="8" t="s">
        <v>58</v>
      </c>
    </row>
    <row r="302" spans="1:30" x14ac:dyDescent="0.25">
      <c r="A302" s="29" t="s">
        <v>78</v>
      </c>
      <c r="B302" s="8" t="s">
        <v>30</v>
      </c>
      <c r="C302" s="13" t="s">
        <v>49</v>
      </c>
      <c r="D302" s="13" t="s">
        <v>1035</v>
      </c>
      <c r="E302" s="13">
        <f t="shared" si="8"/>
        <v>1</v>
      </c>
      <c r="F302" s="13" t="e">
        <f>VLOOKUP(D302,'[1]GESTIÓN CONTRAC FONAM NACION'!$AC:$AE,2,FALSE)</f>
        <v>#REF!</v>
      </c>
      <c r="G302" s="13" t="e">
        <f t="shared" si="9"/>
        <v>#REF!</v>
      </c>
      <c r="H302" s="21">
        <v>44992</v>
      </c>
      <c r="I302" s="56" t="s">
        <v>1036</v>
      </c>
      <c r="J302" s="23"/>
      <c r="K302" s="13" t="s">
        <v>52</v>
      </c>
      <c r="L302" s="82" t="s">
        <v>53</v>
      </c>
      <c r="M302" s="23"/>
      <c r="N302" s="23"/>
      <c r="O302" s="59">
        <v>1700220</v>
      </c>
      <c r="P302" s="59">
        <v>16662156</v>
      </c>
      <c r="Q302" s="13" t="s">
        <v>54</v>
      </c>
      <c r="R302" s="13" t="s">
        <v>55</v>
      </c>
      <c r="S302" s="118" t="s">
        <v>1463</v>
      </c>
      <c r="T302" s="84"/>
      <c r="U302" s="84">
        <v>1002955223</v>
      </c>
      <c r="V302" s="13" t="s">
        <v>336</v>
      </c>
      <c r="W302" s="13">
        <v>299</v>
      </c>
      <c r="X302" s="14">
        <v>44992</v>
      </c>
      <c r="Y302" s="14">
        <v>45290</v>
      </c>
      <c r="Z302" s="83">
        <v>0</v>
      </c>
      <c r="AA302" s="15" t="s">
        <v>28</v>
      </c>
      <c r="AB302" s="27" t="s">
        <v>1037</v>
      </c>
      <c r="AC302" s="8">
        <v>2023</v>
      </c>
      <c r="AD302" s="8" t="s">
        <v>58</v>
      </c>
    </row>
    <row r="303" spans="1:30" x14ac:dyDescent="0.25">
      <c r="A303" s="29" t="s">
        <v>82</v>
      </c>
      <c r="B303" s="8" t="s">
        <v>30</v>
      </c>
      <c r="C303" s="13" t="s">
        <v>49</v>
      </c>
      <c r="D303" s="8" t="s">
        <v>1038</v>
      </c>
      <c r="E303" s="13">
        <f t="shared" si="8"/>
        <v>1</v>
      </c>
      <c r="F303" s="13" t="e">
        <f>VLOOKUP(D303,'[1]GESTIÓN CONTRAC FONAM NACION'!$AC:$AE,2,FALSE)</f>
        <v>#REF!</v>
      </c>
      <c r="G303" s="13" t="e">
        <f t="shared" si="9"/>
        <v>#REF!</v>
      </c>
      <c r="H303" s="21">
        <v>44992</v>
      </c>
      <c r="I303" s="8" t="s">
        <v>1039</v>
      </c>
      <c r="J303" s="23"/>
      <c r="K303" s="13" t="s">
        <v>52</v>
      </c>
      <c r="L303" s="82" t="s">
        <v>53</v>
      </c>
      <c r="M303" s="23"/>
      <c r="N303" s="23"/>
      <c r="O303" s="59">
        <v>1700220</v>
      </c>
      <c r="P303" s="59">
        <v>16662156</v>
      </c>
      <c r="Q303" s="13" t="s">
        <v>54</v>
      </c>
      <c r="R303" s="13" t="s">
        <v>55</v>
      </c>
      <c r="S303" s="119" t="s">
        <v>1464</v>
      </c>
      <c r="T303" s="85"/>
      <c r="U303" s="85">
        <v>10174606</v>
      </c>
      <c r="V303" s="13" t="s">
        <v>336</v>
      </c>
      <c r="W303" s="13">
        <v>299</v>
      </c>
      <c r="X303" s="14">
        <v>44992</v>
      </c>
      <c r="Y303" s="14">
        <v>45290</v>
      </c>
      <c r="Z303" s="83">
        <v>0</v>
      </c>
      <c r="AA303" s="15" t="s">
        <v>28</v>
      </c>
      <c r="AB303" s="27" t="s">
        <v>1040</v>
      </c>
      <c r="AC303" s="8">
        <v>2023</v>
      </c>
      <c r="AD303" s="8" t="s">
        <v>58</v>
      </c>
    </row>
    <row r="304" spans="1:30" x14ac:dyDescent="0.25">
      <c r="A304" s="29" t="s">
        <v>87</v>
      </c>
      <c r="B304" s="8" t="s">
        <v>30</v>
      </c>
      <c r="C304" s="13" t="s">
        <v>49</v>
      </c>
      <c r="D304" s="8" t="s">
        <v>1041</v>
      </c>
      <c r="E304" s="13">
        <f t="shared" si="8"/>
        <v>1</v>
      </c>
      <c r="F304" s="13" t="e">
        <f>VLOOKUP(D304,'[1]GESTIÓN CONTRAC FONAM NACION'!$AC:$AE,2,FALSE)</f>
        <v>#REF!</v>
      </c>
      <c r="G304" s="13" t="e">
        <f t="shared" si="9"/>
        <v>#REF!</v>
      </c>
      <c r="H304" s="21">
        <v>44992</v>
      </c>
      <c r="I304" s="8" t="s">
        <v>1036</v>
      </c>
      <c r="J304" s="23"/>
      <c r="K304" s="13" t="s">
        <v>52</v>
      </c>
      <c r="L304" s="82" t="s">
        <v>53</v>
      </c>
      <c r="M304" s="23"/>
      <c r="N304" s="23"/>
      <c r="O304" s="59">
        <v>1700220</v>
      </c>
      <c r="P304" s="59">
        <v>16662156</v>
      </c>
      <c r="Q304" s="13" t="s">
        <v>54</v>
      </c>
      <c r="R304" s="13" t="s">
        <v>55</v>
      </c>
      <c r="S304" s="119" t="s">
        <v>1465</v>
      </c>
      <c r="T304" s="86"/>
      <c r="U304" s="86">
        <v>1026259901</v>
      </c>
      <c r="V304" s="13" t="s">
        <v>336</v>
      </c>
      <c r="W304" s="13">
        <v>299</v>
      </c>
      <c r="X304" s="14">
        <v>44992</v>
      </c>
      <c r="Y304" s="14">
        <v>45290</v>
      </c>
      <c r="Z304" s="83">
        <v>0</v>
      </c>
      <c r="AA304" s="15" t="s">
        <v>28</v>
      </c>
      <c r="AB304" s="27" t="s">
        <v>1042</v>
      </c>
      <c r="AC304" s="8">
        <v>2023</v>
      </c>
      <c r="AD304" s="8" t="s">
        <v>58</v>
      </c>
    </row>
    <row r="305" spans="1:30" x14ac:dyDescent="0.25">
      <c r="A305" s="29" t="s">
        <v>91</v>
      </c>
      <c r="B305" s="8" t="s">
        <v>30</v>
      </c>
      <c r="C305" s="13" t="s">
        <v>49</v>
      </c>
      <c r="D305" s="8" t="s">
        <v>1043</v>
      </c>
      <c r="E305" s="13">
        <f t="shared" si="8"/>
        <v>1</v>
      </c>
      <c r="F305" s="13" t="e">
        <f>VLOOKUP(D305,'[1]GESTIÓN CONTRAC FONAM NACION'!$AC:$AE,2,FALSE)</f>
        <v>#REF!</v>
      </c>
      <c r="G305" s="13" t="e">
        <f t="shared" si="9"/>
        <v>#REF!</v>
      </c>
      <c r="H305" s="21">
        <v>44995</v>
      </c>
      <c r="I305" s="56" t="s">
        <v>1036</v>
      </c>
      <c r="J305" s="23"/>
      <c r="K305" s="13" t="s">
        <v>52</v>
      </c>
      <c r="L305" s="82" t="s">
        <v>53</v>
      </c>
      <c r="M305" s="23"/>
      <c r="N305" s="23"/>
      <c r="O305" s="59">
        <v>1700220</v>
      </c>
      <c r="P305" s="59">
        <v>16662156</v>
      </c>
      <c r="Q305" s="13" t="s">
        <v>54</v>
      </c>
      <c r="R305" s="13" t="s">
        <v>55</v>
      </c>
      <c r="S305" s="117" t="s">
        <v>1466</v>
      </c>
      <c r="T305" s="8"/>
      <c r="U305" s="8">
        <v>98677389</v>
      </c>
      <c r="V305" s="13" t="s">
        <v>336</v>
      </c>
      <c r="W305" s="13">
        <v>299</v>
      </c>
      <c r="X305" s="14">
        <v>44995</v>
      </c>
      <c r="Y305" s="14">
        <v>45290</v>
      </c>
      <c r="Z305" s="83">
        <v>0</v>
      </c>
      <c r="AA305" s="15" t="s">
        <v>28</v>
      </c>
      <c r="AB305" s="27" t="s">
        <v>1044</v>
      </c>
      <c r="AC305" s="8">
        <v>2023</v>
      </c>
      <c r="AD305" s="8" t="s">
        <v>58</v>
      </c>
    </row>
    <row r="306" spans="1:30" x14ac:dyDescent="0.25">
      <c r="A306" s="29" t="s">
        <v>96</v>
      </c>
      <c r="B306" s="8" t="s">
        <v>30</v>
      </c>
      <c r="C306" s="13" t="s">
        <v>49</v>
      </c>
      <c r="D306" s="8" t="s">
        <v>1045</v>
      </c>
      <c r="E306" s="13">
        <f t="shared" si="8"/>
        <v>1</v>
      </c>
      <c r="F306" s="13" t="e">
        <f>VLOOKUP(D306,'[1]GESTIÓN CONTRAC FONAM NACION'!$AC:$AE,2,FALSE)</f>
        <v>#REF!</v>
      </c>
      <c r="G306" s="13" t="e">
        <f t="shared" si="9"/>
        <v>#REF!</v>
      </c>
      <c r="H306" s="21">
        <v>44992</v>
      </c>
      <c r="I306" s="8" t="s">
        <v>1046</v>
      </c>
      <c r="J306" s="23"/>
      <c r="K306" s="13" t="s">
        <v>52</v>
      </c>
      <c r="L306" s="82" t="s">
        <v>53</v>
      </c>
      <c r="M306" s="23"/>
      <c r="N306" s="23"/>
      <c r="O306" s="59">
        <v>1700220</v>
      </c>
      <c r="P306" s="59">
        <v>16662156</v>
      </c>
      <c r="Q306" s="13" t="s">
        <v>54</v>
      </c>
      <c r="R306" s="13" t="s">
        <v>55</v>
      </c>
      <c r="S306" s="117" t="s">
        <v>1467</v>
      </c>
      <c r="T306" s="79"/>
      <c r="U306" s="79">
        <v>1061656136</v>
      </c>
      <c r="V306" s="13" t="s">
        <v>336</v>
      </c>
      <c r="W306" s="13">
        <v>299</v>
      </c>
      <c r="X306" s="14">
        <v>44992</v>
      </c>
      <c r="Y306" s="14">
        <v>45107</v>
      </c>
      <c r="Z306" s="83">
        <v>0</v>
      </c>
      <c r="AA306" s="15" t="s">
        <v>28</v>
      </c>
      <c r="AB306" s="27" t="s">
        <v>1047</v>
      </c>
      <c r="AC306" s="8">
        <v>2023</v>
      </c>
      <c r="AD306" s="8" t="s">
        <v>58</v>
      </c>
    </row>
    <row r="307" spans="1:30" x14ac:dyDescent="0.25">
      <c r="A307" s="29" t="s">
        <v>103</v>
      </c>
      <c r="B307" s="8" t="s">
        <v>30</v>
      </c>
      <c r="C307" s="13" t="s">
        <v>49</v>
      </c>
      <c r="D307" s="8" t="s">
        <v>1048</v>
      </c>
      <c r="E307" s="13">
        <f t="shared" si="8"/>
        <v>1</v>
      </c>
      <c r="F307" s="13" t="e">
        <f>VLOOKUP(D307,'[1]GESTIÓN CONTRAC FONAM NACION'!$AC:$AE,2,FALSE)</f>
        <v>#REF!</v>
      </c>
      <c r="G307" s="13" t="e">
        <f t="shared" si="9"/>
        <v>#REF!</v>
      </c>
      <c r="H307" s="21">
        <v>44993</v>
      </c>
      <c r="I307" s="8" t="s">
        <v>1046</v>
      </c>
      <c r="J307" s="23"/>
      <c r="K307" s="13" t="s">
        <v>52</v>
      </c>
      <c r="L307" s="82" t="s">
        <v>53</v>
      </c>
      <c r="M307" s="23"/>
      <c r="N307" s="23"/>
      <c r="O307" s="59">
        <v>1700220</v>
      </c>
      <c r="P307" s="59">
        <v>16605482</v>
      </c>
      <c r="Q307" s="13" t="s">
        <v>54</v>
      </c>
      <c r="R307" s="13" t="s">
        <v>55</v>
      </c>
      <c r="S307" s="117" t="s">
        <v>1468</v>
      </c>
      <c r="T307" s="79"/>
      <c r="U307" s="79">
        <v>30226131</v>
      </c>
      <c r="V307" s="13" t="s">
        <v>336</v>
      </c>
      <c r="W307" s="13">
        <v>298</v>
      </c>
      <c r="X307" s="14">
        <v>44993</v>
      </c>
      <c r="Y307" s="14">
        <v>45290</v>
      </c>
      <c r="Z307" s="83">
        <v>0</v>
      </c>
      <c r="AA307" s="15" t="s">
        <v>28</v>
      </c>
      <c r="AB307" s="27" t="s">
        <v>1049</v>
      </c>
      <c r="AC307" s="8">
        <v>2023</v>
      </c>
      <c r="AD307" s="8" t="s">
        <v>58</v>
      </c>
    </row>
    <row r="308" spans="1:30" x14ac:dyDescent="0.25">
      <c r="A308" s="29" t="s">
        <v>108</v>
      </c>
      <c r="B308" s="8" t="s">
        <v>30</v>
      </c>
      <c r="C308" s="13" t="s">
        <v>49</v>
      </c>
      <c r="D308" s="15" t="s">
        <v>1050</v>
      </c>
      <c r="E308" s="13">
        <f t="shared" si="8"/>
        <v>1</v>
      </c>
      <c r="F308" s="13" t="e">
        <f>VLOOKUP(D308,'[1]GESTIÓN CONTRAC FONAM NACION'!$AC:$AE,2,FALSE)</f>
        <v>#REF!</v>
      </c>
      <c r="G308" s="13" t="e">
        <f t="shared" si="9"/>
        <v>#REF!</v>
      </c>
      <c r="H308" s="21">
        <v>44993</v>
      </c>
      <c r="I308" s="8" t="s">
        <v>1051</v>
      </c>
      <c r="J308" s="23"/>
      <c r="K308" s="13" t="s">
        <v>52</v>
      </c>
      <c r="L308" s="82" t="s">
        <v>53</v>
      </c>
      <c r="M308" s="23"/>
      <c r="N308" s="23"/>
      <c r="O308" s="59">
        <v>1700220</v>
      </c>
      <c r="P308" s="59">
        <v>16605482</v>
      </c>
      <c r="Q308" s="13" t="s">
        <v>54</v>
      </c>
      <c r="R308" s="13" t="s">
        <v>55</v>
      </c>
      <c r="S308" s="120" t="s">
        <v>1469</v>
      </c>
      <c r="T308" s="73"/>
      <c r="U308" s="73">
        <v>1128627582</v>
      </c>
      <c r="V308" s="13" t="s">
        <v>336</v>
      </c>
      <c r="W308" s="13">
        <v>298</v>
      </c>
      <c r="X308" s="14">
        <v>44993</v>
      </c>
      <c r="Y308" s="14">
        <v>45290</v>
      </c>
      <c r="Z308" s="83">
        <v>0</v>
      </c>
      <c r="AA308" s="15" t="s">
        <v>28</v>
      </c>
      <c r="AB308" s="27" t="s">
        <v>1052</v>
      </c>
      <c r="AC308" s="8">
        <v>2023</v>
      </c>
      <c r="AD308" s="8" t="s">
        <v>58</v>
      </c>
    </row>
    <row r="309" spans="1:30" x14ac:dyDescent="0.25">
      <c r="A309" s="9" t="s">
        <v>113</v>
      </c>
      <c r="B309" s="8" t="s">
        <v>30</v>
      </c>
      <c r="C309" s="13" t="s">
        <v>49</v>
      </c>
      <c r="D309" s="8" t="s">
        <v>1053</v>
      </c>
      <c r="E309" s="13">
        <f t="shared" si="8"/>
        <v>1</v>
      </c>
      <c r="F309" s="13" t="e">
        <f>VLOOKUP(D309,'[1]GESTIÓN CONTRAC FONAM NACION'!$AC:$AE,2,FALSE)</f>
        <v>#REF!</v>
      </c>
      <c r="G309" s="13" t="e">
        <f t="shared" si="9"/>
        <v>#REF!</v>
      </c>
      <c r="H309" s="21">
        <v>44993</v>
      </c>
      <c r="I309" s="8" t="s">
        <v>1046</v>
      </c>
      <c r="J309" s="23"/>
      <c r="K309" s="13" t="s">
        <v>52</v>
      </c>
      <c r="L309" s="82" t="s">
        <v>53</v>
      </c>
      <c r="M309" s="23"/>
      <c r="N309" s="23"/>
      <c r="O309" s="59">
        <v>1700220</v>
      </c>
      <c r="P309" s="59">
        <v>16605482</v>
      </c>
      <c r="Q309" s="13" t="s">
        <v>54</v>
      </c>
      <c r="R309" s="13" t="s">
        <v>55</v>
      </c>
      <c r="S309" s="117" t="s">
        <v>1470</v>
      </c>
      <c r="T309" s="79"/>
      <c r="U309" s="79">
        <v>3132165</v>
      </c>
      <c r="V309" s="13" t="s">
        <v>336</v>
      </c>
      <c r="W309" s="13">
        <v>298</v>
      </c>
      <c r="X309" s="14">
        <v>44993</v>
      </c>
      <c r="Y309" s="14">
        <v>45290</v>
      </c>
      <c r="Z309" s="83">
        <v>0</v>
      </c>
      <c r="AA309" s="15" t="s">
        <v>28</v>
      </c>
      <c r="AB309" s="27" t="s">
        <v>1054</v>
      </c>
      <c r="AC309" s="8">
        <v>2023</v>
      </c>
      <c r="AD309" s="8" t="s">
        <v>58</v>
      </c>
    </row>
    <row r="310" spans="1:30" x14ac:dyDescent="0.25">
      <c r="A310" s="9" t="s">
        <v>118</v>
      </c>
      <c r="B310" s="8" t="s">
        <v>30</v>
      </c>
      <c r="C310" s="13" t="s">
        <v>49</v>
      </c>
      <c r="D310" s="8" t="s">
        <v>1055</v>
      </c>
      <c r="E310" s="13">
        <f t="shared" si="8"/>
        <v>1</v>
      </c>
      <c r="F310" s="13" t="e">
        <f>VLOOKUP(D310,'[1]GESTIÓN CONTRAC FONAM NACION'!$AC:$AE,2,FALSE)</f>
        <v>#REF!</v>
      </c>
      <c r="G310" s="13" t="e">
        <f t="shared" si="9"/>
        <v>#REF!</v>
      </c>
      <c r="H310" s="21">
        <v>44995</v>
      </c>
      <c r="I310" s="8" t="s">
        <v>1056</v>
      </c>
      <c r="J310" s="23"/>
      <c r="K310" s="13" t="s">
        <v>52</v>
      </c>
      <c r="L310" s="82" t="s">
        <v>53</v>
      </c>
      <c r="M310" s="23"/>
      <c r="N310" s="23"/>
      <c r="O310" s="59">
        <v>1497991</v>
      </c>
      <c r="P310" s="59">
        <v>14530513</v>
      </c>
      <c r="Q310" s="13" t="s">
        <v>54</v>
      </c>
      <c r="R310" s="13" t="s">
        <v>55</v>
      </c>
      <c r="S310" s="117" t="s">
        <v>1471</v>
      </c>
      <c r="T310" s="8"/>
      <c r="U310" s="8">
        <v>1106788784</v>
      </c>
      <c r="V310" s="13" t="s">
        <v>1016</v>
      </c>
      <c r="W310" s="13">
        <v>296</v>
      </c>
      <c r="X310" s="14">
        <v>44995</v>
      </c>
      <c r="Y310" s="14">
        <v>45290</v>
      </c>
      <c r="Z310" s="83">
        <v>0</v>
      </c>
      <c r="AA310" s="15" t="s">
        <v>28</v>
      </c>
      <c r="AB310" s="27" t="s">
        <v>1057</v>
      </c>
      <c r="AC310" s="8">
        <v>2023</v>
      </c>
      <c r="AD310" s="8" t="s">
        <v>58</v>
      </c>
    </row>
    <row r="311" spans="1:30" x14ac:dyDescent="0.25">
      <c r="A311" s="9" t="s">
        <v>122</v>
      </c>
      <c r="B311" s="8" t="s">
        <v>30</v>
      </c>
      <c r="C311" s="13" t="s">
        <v>49</v>
      </c>
      <c r="D311" s="13" t="s">
        <v>1058</v>
      </c>
      <c r="E311" s="13">
        <f t="shared" si="8"/>
        <v>1</v>
      </c>
      <c r="F311" s="13" t="e">
        <f>VLOOKUP(D311,'[1]GESTIÓN CONTRAC FONAM NACION'!$AC:$AE,2,FALSE)</f>
        <v>#REF!</v>
      </c>
      <c r="G311" s="13" t="e">
        <f t="shared" si="9"/>
        <v>#REF!</v>
      </c>
      <c r="H311" s="21">
        <v>44995</v>
      </c>
      <c r="I311" s="8" t="s">
        <v>1059</v>
      </c>
      <c r="J311" s="23"/>
      <c r="K311" s="13" t="s">
        <v>52</v>
      </c>
      <c r="L311" s="82" t="s">
        <v>53</v>
      </c>
      <c r="M311" s="23"/>
      <c r="N311" s="23"/>
      <c r="O311" s="59">
        <v>1700220</v>
      </c>
      <c r="P311" s="59">
        <v>16492134</v>
      </c>
      <c r="Q311" s="13" t="s">
        <v>54</v>
      </c>
      <c r="R311" s="13" t="s">
        <v>55</v>
      </c>
      <c r="S311" s="120" t="s">
        <v>1472</v>
      </c>
      <c r="T311" s="73"/>
      <c r="U311" s="73">
        <v>1058843433</v>
      </c>
      <c r="V311" s="13" t="s">
        <v>336</v>
      </c>
      <c r="W311" s="13">
        <v>296</v>
      </c>
      <c r="X311" s="14">
        <v>44995</v>
      </c>
      <c r="Y311" s="14">
        <v>45290</v>
      </c>
      <c r="Z311" s="83">
        <v>0</v>
      </c>
      <c r="AA311" s="15" t="s">
        <v>28</v>
      </c>
      <c r="AB311" s="27" t="s">
        <v>1054</v>
      </c>
      <c r="AC311" s="8">
        <v>2023</v>
      </c>
      <c r="AD311" s="8" t="s">
        <v>58</v>
      </c>
    </row>
    <row r="312" spans="1:30" x14ac:dyDescent="0.25">
      <c r="A312" s="9" t="s">
        <v>126</v>
      </c>
      <c r="B312" s="8" t="s">
        <v>30</v>
      </c>
      <c r="C312" s="13" t="s">
        <v>49</v>
      </c>
      <c r="D312" s="8" t="s">
        <v>1060</v>
      </c>
      <c r="E312" s="13">
        <f t="shared" si="8"/>
        <v>1</v>
      </c>
      <c r="F312" s="13" t="e">
        <f>VLOOKUP(D312,'[1]GESTIÓN CONTRAC FONAM NACION'!$AC:$AE,2,FALSE)</f>
        <v>#REF!</v>
      </c>
      <c r="G312" s="13" t="e">
        <f t="shared" si="9"/>
        <v>#REF!</v>
      </c>
      <c r="H312" s="21">
        <v>44998</v>
      </c>
      <c r="I312" s="8" t="s">
        <v>1059</v>
      </c>
      <c r="J312" s="23"/>
      <c r="K312" s="13" t="s">
        <v>52</v>
      </c>
      <c r="L312" s="82" t="s">
        <v>53</v>
      </c>
      <c r="M312" s="23"/>
      <c r="N312" s="23"/>
      <c r="O312" s="59">
        <v>1700219</v>
      </c>
      <c r="P312" s="59">
        <v>16322102</v>
      </c>
      <c r="Q312" s="13" t="s">
        <v>54</v>
      </c>
      <c r="R312" s="13" t="s">
        <v>55</v>
      </c>
      <c r="S312" s="117" t="s">
        <v>1473</v>
      </c>
      <c r="T312" s="79"/>
      <c r="U312" s="79">
        <v>4061628</v>
      </c>
      <c r="V312" s="13" t="s">
        <v>336</v>
      </c>
      <c r="W312" s="13">
        <v>293</v>
      </c>
      <c r="X312" s="14">
        <v>44998</v>
      </c>
      <c r="Y312" s="14">
        <v>45290</v>
      </c>
      <c r="Z312" s="83">
        <v>0</v>
      </c>
      <c r="AA312" s="15" t="s">
        <v>28</v>
      </c>
      <c r="AB312" s="27" t="s">
        <v>1061</v>
      </c>
      <c r="AC312" s="8">
        <v>2023</v>
      </c>
      <c r="AD312" s="8" t="s">
        <v>58</v>
      </c>
    </row>
    <row r="313" spans="1:30" x14ac:dyDescent="0.25">
      <c r="A313" s="9" t="s">
        <v>131</v>
      </c>
      <c r="B313" s="8" t="s">
        <v>30</v>
      </c>
      <c r="C313" s="13" t="s">
        <v>49</v>
      </c>
      <c r="D313" s="8" t="s">
        <v>1062</v>
      </c>
      <c r="E313" s="13">
        <f t="shared" si="8"/>
        <v>1</v>
      </c>
      <c r="F313" s="13" t="e">
        <f>VLOOKUP(D313,'[1]GESTIÓN CONTRAC FONAM NACION'!$AC:$AE,2,FALSE)</f>
        <v>#REF!</v>
      </c>
      <c r="G313" s="13" t="e">
        <f t="shared" si="9"/>
        <v>#REF!</v>
      </c>
      <c r="H313" s="21">
        <v>44998</v>
      </c>
      <c r="I313" s="8" t="s">
        <v>1063</v>
      </c>
      <c r="J313" s="23"/>
      <c r="K313" s="13" t="s">
        <v>52</v>
      </c>
      <c r="L313" s="82" t="s">
        <v>53</v>
      </c>
      <c r="M313" s="23"/>
      <c r="N313" s="23"/>
      <c r="O313" s="59">
        <v>2896360</v>
      </c>
      <c r="P313" s="59">
        <v>27805056</v>
      </c>
      <c r="Q313" s="13" t="s">
        <v>54</v>
      </c>
      <c r="R313" s="13" t="s">
        <v>55</v>
      </c>
      <c r="S313" s="117" t="s">
        <v>1474</v>
      </c>
      <c r="T313" s="8"/>
      <c r="U313" s="8">
        <v>1128627933</v>
      </c>
      <c r="V313" s="13" t="s">
        <v>336</v>
      </c>
      <c r="W313" s="13">
        <v>293</v>
      </c>
      <c r="X313" s="14">
        <v>44998</v>
      </c>
      <c r="Y313" s="14">
        <v>45290</v>
      </c>
      <c r="Z313" s="83">
        <v>0</v>
      </c>
      <c r="AA313" s="15" t="s">
        <v>28</v>
      </c>
      <c r="AB313" s="27" t="s">
        <v>1064</v>
      </c>
      <c r="AC313" s="8">
        <v>2023</v>
      </c>
      <c r="AD313" s="8" t="s">
        <v>58</v>
      </c>
    </row>
    <row r="314" spans="1:30" x14ac:dyDescent="0.25">
      <c r="A314" s="9" t="s">
        <v>136</v>
      </c>
      <c r="B314" s="8" t="s">
        <v>30</v>
      </c>
      <c r="C314" s="13" t="s">
        <v>49</v>
      </c>
      <c r="D314" s="13" t="s">
        <v>1065</v>
      </c>
      <c r="E314" s="13">
        <f t="shared" si="8"/>
        <v>1</v>
      </c>
      <c r="F314" s="13" t="e">
        <f>VLOOKUP(D314,'[1]GESTIÓN CONTRAC FONAM NACION'!$AC:$AE,2,FALSE)</f>
        <v>#REF!</v>
      </c>
      <c r="G314" s="13" t="e">
        <f t="shared" si="9"/>
        <v>#REF!</v>
      </c>
      <c r="H314" s="21">
        <v>45042</v>
      </c>
      <c r="I314" s="8" t="s">
        <v>1066</v>
      </c>
      <c r="J314" s="23"/>
      <c r="K314" s="13" t="s">
        <v>52</v>
      </c>
      <c r="L314" s="82" t="s">
        <v>53</v>
      </c>
      <c r="M314" s="23"/>
      <c r="N314" s="23"/>
      <c r="O314" s="59">
        <v>3535980</v>
      </c>
      <c r="P314" s="59">
        <v>14143920</v>
      </c>
      <c r="Q314" s="13" t="s">
        <v>54</v>
      </c>
      <c r="R314" s="13" t="s">
        <v>55</v>
      </c>
      <c r="S314" s="120" t="s">
        <v>1475</v>
      </c>
      <c r="T314" s="73"/>
      <c r="U314" s="73">
        <v>1020782137</v>
      </c>
      <c r="V314" s="13" t="s">
        <v>336</v>
      </c>
      <c r="W314" s="13">
        <v>120</v>
      </c>
      <c r="X314" s="14">
        <v>45042</v>
      </c>
      <c r="Y314" s="14">
        <v>45164</v>
      </c>
      <c r="Z314" s="83">
        <v>0</v>
      </c>
      <c r="AA314" s="15" t="s">
        <v>28</v>
      </c>
      <c r="AB314" s="27" t="s">
        <v>1067</v>
      </c>
      <c r="AC314" s="8">
        <v>2023</v>
      </c>
      <c r="AD314" s="8" t="s">
        <v>58</v>
      </c>
    </row>
    <row r="315" spans="1:30" x14ac:dyDescent="0.25">
      <c r="A315" s="9" t="s">
        <v>139</v>
      </c>
      <c r="B315" s="8" t="s">
        <v>30</v>
      </c>
      <c r="C315" s="13" t="s">
        <v>49</v>
      </c>
      <c r="D315" s="8" t="s">
        <v>1014</v>
      </c>
      <c r="E315" s="13">
        <f t="shared" si="8"/>
        <v>2</v>
      </c>
      <c r="F315" s="13" t="e">
        <f>VLOOKUP(D315,'[1]GESTIÓN CONTRAC FONAM NACION'!$AC:$AE,2,FALSE)</f>
        <v>#REF!</v>
      </c>
      <c r="G315" s="13" t="e">
        <f t="shared" si="9"/>
        <v>#REF!</v>
      </c>
      <c r="H315" s="21">
        <v>45097</v>
      </c>
      <c r="I315" s="56" t="s">
        <v>1015</v>
      </c>
      <c r="J315" s="23"/>
      <c r="K315" s="13" t="s">
        <v>52</v>
      </c>
      <c r="L315" s="82" t="s">
        <v>53</v>
      </c>
      <c r="M315" s="23"/>
      <c r="N315" s="23"/>
      <c r="O315" s="59">
        <v>3535980</v>
      </c>
      <c r="P315" s="59">
        <v>19447890</v>
      </c>
      <c r="Q315" s="13" t="s">
        <v>54</v>
      </c>
      <c r="R315" s="13" t="s">
        <v>55</v>
      </c>
      <c r="S315" s="117" t="s">
        <v>1457</v>
      </c>
      <c r="T315" s="79"/>
      <c r="U315" s="79">
        <v>1039101346</v>
      </c>
      <c r="V315" s="13" t="s">
        <v>1016</v>
      </c>
      <c r="W315" s="13">
        <v>167</v>
      </c>
      <c r="X315" s="14">
        <v>45097</v>
      </c>
      <c r="Y315" s="14">
        <v>45264</v>
      </c>
      <c r="Z315" s="83">
        <v>0</v>
      </c>
      <c r="AA315" s="15" t="s">
        <v>28</v>
      </c>
      <c r="AB315" s="27" t="s">
        <v>1068</v>
      </c>
      <c r="AC315" s="8">
        <v>2023</v>
      </c>
      <c r="AD315" s="8" t="s">
        <v>58</v>
      </c>
    </row>
    <row r="316" spans="1:30" x14ac:dyDescent="0.25">
      <c r="A316" s="9" t="s">
        <v>143</v>
      </c>
      <c r="B316" s="8" t="s">
        <v>30</v>
      </c>
      <c r="C316" s="13" t="s">
        <v>49</v>
      </c>
      <c r="D316" s="13" t="s">
        <v>1069</v>
      </c>
      <c r="E316" s="13">
        <f t="shared" si="8"/>
        <v>1</v>
      </c>
      <c r="F316" s="13" t="e">
        <f>VLOOKUP(D316,'[1]GESTIÓN CONTRAC FONAM NACION'!$AC:$AE,2,FALSE)</f>
        <v>#REF!</v>
      </c>
      <c r="G316" s="13" t="e">
        <f t="shared" si="9"/>
        <v>#REF!</v>
      </c>
      <c r="H316" s="21">
        <v>45106</v>
      </c>
      <c r="I316" s="80" t="s">
        <v>1070</v>
      </c>
      <c r="J316" s="23"/>
      <c r="K316" s="13" t="s">
        <v>52</v>
      </c>
      <c r="L316" s="82" t="s">
        <v>53</v>
      </c>
      <c r="M316" s="23"/>
      <c r="N316" s="23"/>
      <c r="O316" s="59">
        <v>1497991</v>
      </c>
      <c r="P316" s="59">
        <v>9087812</v>
      </c>
      <c r="Q316" s="13" t="s">
        <v>54</v>
      </c>
      <c r="R316" s="13" t="s">
        <v>55</v>
      </c>
      <c r="S316" s="120" t="s">
        <v>1476</v>
      </c>
      <c r="T316" s="73"/>
      <c r="U316" s="73">
        <v>1113649727</v>
      </c>
      <c r="V316" s="13" t="s">
        <v>1016</v>
      </c>
      <c r="W316" s="13">
        <v>184</v>
      </c>
      <c r="X316" s="14">
        <v>45106</v>
      </c>
      <c r="Y316" s="14">
        <v>45290</v>
      </c>
      <c r="Z316" s="83">
        <v>0</v>
      </c>
      <c r="AA316" s="15" t="s">
        <v>28</v>
      </c>
      <c r="AB316" s="27" t="s">
        <v>1071</v>
      </c>
      <c r="AC316" s="8">
        <v>2023</v>
      </c>
      <c r="AD316" s="8" t="s">
        <v>58</v>
      </c>
    </row>
    <row r="317" spans="1:30" x14ac:dyDescent="0.25">
      <c r="A317" s="9" t="s">
        <v>147</v>
      </c>
      <c r="B317" s="8" t="s">
        <v>30</v>
      </c>
      <c r="C317" s="13" t="s">
        <v>49</v>
      </c>
      <c r="D317" s="8" t="s">
        <v>1072</v>
      </c>
      <c r="E317" s="13">
        <f t="shared" si="8"/>
        <v>1</v>
      </c>
      <c r="F317" s="13" t="e">
        <f>VLOOKUP(D317,'[1]GESTIÓN CONTRAC FONAM NACION'!$AC:$AE,2,FALSE)</f>
        <v>#REF!</v>
      </c>
      <c r="G317" s="13" t="e">
        <f t="shared" si="9"/>
        <v>#REF!</v>
      </c>
      <c r="H317" s="21">
        <v>45167</v>
      </c>
      <c r="I317" s="8" t="s">
        <v>1073</v>
      </c>
      <c r="J317" s="23"/>
      <c r="K317" s="13" t="s">
        <v>52</v>
      </c>
      <c r="L317" s="82" t="s">
        <v>53</v>
      </c>
      <c r="M317" s="23"/>
      <c r="N317" s="23"/>
      <c r="O317" s="87">
        <v>3535980</v>
      </c>
      <c r="P317" s="59">
        <v>14379652</v>
      </c>
      <c r="Q317" s="13" t="s">
        <v>54</v>
      </c>
      <c r="R317" s="13" t="s">
        <v>55</v>
      </c>
      <c r="S317" s="120" t="s">
        <v>1477</v>
      </c>
      <c r="T317" s="73"/>
      <c r="U317" s="73">
        <v>24339448</v>
      </c>
      <c r="V317" s="13" t="s">
        <v>336</v>
      </c>
      <c r="W317" s="13">
        <v>120</v>
      </c>
      <c r="X317" s="14">
        <v>45168</v>
      </c>
      <c r="Y317" s="14">
        <v>45290</v>
      </c>
      <c r="Z317" s="83">
        <v>0</v>
      </c>
      <c r="AA317" s="15" t="s">
        <v>28</v>
      </c>
      <c r="AB317" s="27" t="s">
        <v>1074</v>
      </c>
      <c r="AC317" s="8">
        <v>2023</v>
      </c>
      <c r="AD317" s="8" t="s">
        <v>58</v>
      </c>
    </row>
    <row r="318" spans="1:30" x14ac:dyDescent="0.25">
      <c r="A318" s="29" t="s">
        <v>151</v>
      </c>
      <c r="B318" s="8" t="s">
        <v>30</v>
      </c>
      <c r="C318" s="13" t="s">
        <v>49</v>
      </c>
      <c r="D318" s="13" t="s">
        <v>1075</v>
      </c>
      <c r="E318" s="13">
        <f t="shared" si="8"/>
        <v>1</v>
      </c>
      <c r="F318" s="13" t="e">
        <f>VLOOKUP(D318,'[1]GESTIÓN CONTRAC FONAM NACION'!$AC:$AE,2,FALSE)</f>
        <v>#REF!</v>
      </c>
      <c r="G318" s="13" t="e">
        <f t="shared" si="9"/>
        <v>#REF!</v>
      </c>
      <c r="H318" s="21">
        <v>45175</v>
      </c>
      <c r="I318" s="22" t="s">
        <v>1076</v>
      </c>
      <c r="J318" s="23"/>
      <c r="K318" s="13" t="s">
        <v>52</v>
      </c>
      <c r="L318" s="82" t="s">
        <v>53</v>
      </c>
      <c r="M318" s="23"/>
      <c r="N318" s="23"/>
      <c r="O318" s="59">
        <v>1700220</v>
      </c>
      <c r="P318" s="59">
        <v>6517510</v>
      </c>
      <c r="Q318" s="13" t="s">
        <v>54</v>
      </c>
      <c r="R318" s="13" t="s">
        <v>55</v>
      </c>
      <c r="S318" s="120" t="s">
        <v>1478</v>
      </c>
      <c r="T318" s="73"/>
      <c r="U318" s="73">
        <v>1060267038</v>
      </c>
      <c r="V318" s="13" t="s">
        <v>336</v>
      </c>
      <c r="W318" s="13">
        <v>115</v>
      </c>
      <c r="X318" s="14">
        <v>45175</v>
      </c>
      <c r="Y318" s="14">
        <v>45290</v>
      </c>
      <c r="Z318" s="83">
        <v>0</v>
      </c>
      <c r="AA318" s="15" t="s">
        <v>28</v>
      </c>
      <c r="AB318" s="27" t="s">
        <v>1077</v>
      </c>
      <c r="AC318" s="8">
        <v>2023</v>
      </c>
      <c r="AD318" s="8" t="s">
        <v>58</v>
      </c>
    </row>
    <row r="319" spans="1:30" x14ac:dyDescent="0.25">
      <c r="A319" s="9" t="s">
        <v>22</v>
      </c>
      <c r="B319" s="8" t="s">
        <v>30</v>
      </c>
      <c r="C319" s="88" t="s">
        <v>1078</v>
      </c>
      <c r="D319" s="13" t="s">
        <v>1079</v>
      </c>
      <c r="E319" s="13">
        <f t="shared" si="8"/>
        <v>1</v>
      </c>
      <c r="F319" s="13" t="e">
        <f>VLOOKUP(D319,'[1]GESTIÓN CONTRAC FONAM NACION'!$AC:$AE,2,FALSE)</f>
        <v>#REF!</v>
      </c>
      <c r="G319" s="13" t="e">
        <f t="shared" si="9"/>
        <v>#REF!</v>
      </c>
      <c r="H319" s="89">
        <v>45072</v>
      </c>
      <c r="I319" s="8" t="s">
        <v>1080</v>
      </c>
      <c r="J319" s="23"/>
      <c r="K319" s="13" t="s">
        <v>852</v>
      </c>
      <c r="L319" s="67" t="s">
        <v>853</v>
      </c>
      <c r="M319" s="23"/>
      <c r="N319" s="23"/>
      <c r="O319" s="90">
        <v>8000000</v>
      </c>
      <c r="P319" s="59">
        <v>24386670</v>
      </c>
      <c r="Q319" s="13" t="s">
        <v>781</v>
      </c>
      <c r="R319" s="13" t="s">
        <v>26</v>
      </c>
      <c r="S319" s="73"/>
      <c r="T319" s="73"/>
      <c r="U319" s="73"/>
      <c r="V319" s="13" t="s">
        <v>94</v>
      </c>
      <c r="W319" s="13">
        <v>218</v>
      </c>
      <c r="X319" s="14">
        <v>45072</v>
      </c>
      <c r="Y319" s="14">
        <v>45290</v>
      </c>
      <c r="Z319" s="14"/>
      <c r="AA319" s="13" t="s">
        <v>28</v>
      </c>
      <c r="AB319" s="27" t="s">
        <v>1081</v>
      </c>
      <c r="AC319" s="8">
        <v>2023</v>
      </c>
      <c r="AD319" s="8" t="s">
        <v>58</v>
      </c>
    </row>
    <row r="320" spans="1:30" x14ac:dyDescent="0.25">
      <c r="A320" s="9" t="s">
        <v>37</v>
      </c>
      <c r="B320" s="8" t="s">
        <v>30</v>
      </c>
      <c r="C320" s="13" t="s">
        <v>849</v>
      </c>
      <c r="D320" s="8" t="s">
        <v>1082</v>
      </c>
      <c r="E320" s="13">
        <f t="shared" si="8"/>
        <v>1</v>
      </c>
      <c r="F320" s="13" t="e">
        <f>VLOOKUP(D320,'[1]GESTIÓN CONTRAC FONAM NACION'!$AC:$AE,2,FALSE)</f>
        <v>#REF!</v>
      </c>
      <c r="G320" s="13" t="e">
        <f t="shared" si="9"/>
        <v>#REF!</v>
      </c>
      <c r="H320" s="89">
        <v>45072</v>
      </c>
      <c r="I320" s="8" t="s">
        <v>1083</v>
      </c>
      <c r="J320" s="23"/>
      <c r="K320" s="13" t="s">
        <v>852</v>
      </c>
      <c r="L320" s="67" t="s">
        <v>853</v>
      </c>
      <c r="M320" s="23"/>
      <c r="N320" s="23"/>
      <c r="O320" s="90" t="s">
        <v>854</v>
      </c>
      <c r="P320" s="59">
        <v>8000000</v>
      </c>
      <c r="Q320" s="13" t="s">
        <v>781</v>
      </c>
      <c r="R320" s="13" t="s">
        <v>26</v>
      </c>
      <c r="S320" s="73"/>
      <c r="T320" s="73"/>
      <c r="U320" s="73"/>
      <c r="V320" s="13" t="s">
        <v>1016</v>
      </c>
      <c r="W320" s="13">
        <v>203</v>
      </c>
      <c r="X320" s="14">
        <v>45072</v>
      </c>
      <c r="Y320" s="14">
        <v>45275</v>
      </c>
      <c r="Z320" s="14"/>
      <c r="AA320" s="13" t="s">
        <v>28</v>
      </c>
      <c r="AB320" s="27" t="s">
        <v>1084</v>
      </c>
      <c r="AC320" s="8">
        <v>2023</v>
      </c>
      <c r="AD320" s="8" t="s">
        <v>58</v>
      </c>
    </row>
    <row r="321" spans="1:30" x14ac:dyDescent="0.25">
      <c r="A321" s="9" t="s">
        <v>41</v>
      </c>
      <c r="B321" s="8" t="s">
        <v>30</v>
      </c>
      <c r="C321" s="8" t="s">
        <v>1085</v>
      </c>
      <c r="D321" s="13" t="s">
        <v>1086</v>
      </c>
      <c r="E321" s="13">
        <f t="shared" si="8"/>
        <v>1</v>
      </c>
      <c r="F321" s="13" t="e">
        <f>VLOOKUP(D321,'[1]GESTIÓN CONTRAC FONAM NACION'!$AC:$AE,2,FALSE)</f>
        <v>#REF!</v>
      </c>
      <c r="G321" s="13" t="e">
        <f t="shared" si="9"/>
        <v>#REF!</v>
      </c>
      <c r="H321" s="89">
        <v>45075</v>
      </c>
      <c r="I321" s="22" t="s">
        <v>1087</v>
      </c>
      <c r="J321" s="23"/>
      <c r="K321" s="13" t="s">
        <v>852</v>
      </c>
      <c r="L321" s="67" t="s">
        <v>853</v>
      </c>
      <c r="M321" s="23"/>
      <c r="N321" s="23"/>
      <c r="O321" s="90">
        <v>569415</v>
      </c>
      <c r="P321" s="59">
        <v>1138830</v>
      </c>
      <c r="Q321" s="13" t="s">
        <v>781</v>
      </c>
      <c r="R321" s="13" t="s">
        <v>26</v>
      </c>
      <c r="S321" s="73"/>
      <c r="T321" s="73"/>
      <c r="U321" s="73"/>
      <c r="V321" s="13" t="s">
        <v>27</v>
      </c>
      <c r="W321" s="13">
        <v>215</v>
      </c>
      <c r="X321" s="14">
        <v>45075</v>
      </c>
      <c r="Y321" s="14">
        <v>45290</v>
      </c>
      <c r="Z321" s="14"/>
      <c r="AA321" s="13" t="s">
        <v>28</v>
      </c>
      <c r="AB321" s="27" t="s">
        <v>1088</v>
      </c>
      <c r="AC321" s="8">
        <v>2023</v>
      </c>
      <c r="AD321" s="8" t="s">
        <v>58</v>
      </c>
    </row>
    <row r="322" spans="1:30" x14ac:dyDescent="0.25">
      <c r="A322" s="9" t="s">
        <v>65</v>
      </c>
      <c r="B322" s="8" t="s">
        <v>30</v>
      </c>
      <c r="C322" s="88" t="s">
        <v>1078</v>
      </c>
      <c r="D322" s="13" t="s">
        <v>1089</v>
      </c>
      <c r="E322" s="13">
        <f t="shared" si="8"/>
        <v>1</v>
      </c>
      <c r="F322" s="13" t="e">
        <f>VLOOKUP(D322,'[1]GESTIÓN CONTRAC FONAM NACION'!$AC:$AE,2,FALSE)</f>
        <v>#REF!</v>
      </c>
      <c r="G322" s="13" t="e">
        <f t="shared" si="9"/>
        <v>#REF!</v>
      </c>
      <c r="H322" s="89">
        <v>45099</v>
      </c>
      <c r="I322" s="22" t="s">
        <v>1090</v>
      </c>
      <c r="J322" s="23"/>
      <c r="K322" s="13" t="s">
        <v>852</v>
      </c>
      <c r="L322" s="67" t="s">
        <v>853</v>
      </c>
      <c r="M322" s="23"/>
      <c r="N322" s="23"/>
      <c r="O322" s="90" t="s">
        <v>854</v>
      </c>
      <c r="P322" s="59">
        <v>11904252</v>
      </c>
      <c r="Q322" s="13" t="s">
        <v>54</v>
      </c>
      <c r="R322" s="13" t="s">
        <v>55</v>
      </c>
      <c r="S322" s="73"/>
      <c r="T322" s="73"/>
      <c r="U322" s="73"/>
      <c r="V322" s="13" t="s">
        <v>1016</v>
      </c>
      <c r="W322" s="13">
        <v>176</v>
      </c>
      <c r="X322" s="14">
        <v>45099</v>
      </c>
      <c r="Y322" s="14">
        <v>45275</v>
      </c>
      <c r="Z322" s="14"/>
      <c r="AA322" s="13" t="s">
        <v>28</v>
      </c>
      <c r="AB322" s="27" t="s">
        <v>1091</v>
      </c>
      <c r="AC322" s="8">
        <v>2023</v>
      </c>
      <c r="AD322" s="8" t="s">
        <v>58</v>
      </c>
    </row>
    <row r="323" spans="1:30" x14ac:dyDescent="0.25">
      <c r="A323" s="9" t="s">
        <v>69</v>
      </c>
      <c r="B323" s="8" t="s">
        <v>30</v>
      </c>
      <c r="C323" s="13" t="s">
        <v>984</v>
      </c>
      <c r="D323" s="13" t="s">
        <v>1092</v>
      </c>
      <c r="E323" s="13">
        <f t="shared" ref="E323:E377" si="10">COUNTIF(D:D,D323)</f>
        <v>1</v>
      </c>
      <c r="F323" s="13" t="e">
        <f>VLOOKUP(D323,'[1]GESTIÓN CONTRAC FONAM NACION'!$AC:$AE,2,FALSE)</f>
        <v>#REF!</v>
      </c>
      <c r="G323" s="13" t="e">
        <f t="shared" ref="G323:G377" si="11">IF(E323=F323,1,"")</f>
        <v>#REF!</v>
      </c>
      <c r="H323" s="89">
        <v>45099</v>
      </c>
      <c r="I323" s="58" t="s">
        <v>1093</v>
      </c>
      <c r="J323" s="23"/>
      <c r="K323" s="13" t="s">
        <v>852</v>
      </c>
      <c r="L323" s="67" t="s">
        <v>853</v>
      </c>
      <c r="M323" s="23"/>
      <c r="N323" s="23"/>
      <c r="O323" s="90" t="s">
        <v>854</v>
      </c>
      <c r="P323" s="59">
        <v>8025379</v>
      </c>
      <c r="Q323" s="13" t="s">
        <v>781</v>
      </c>
      <c r="R323" s="13" t="s">
        <v>26</v>
      </c>
      <c r="S323" s="73"/>
      <c r="T323" s="73"/>
      <c r="U323" s="73"/>
      <c r="V323" s="13" t="s">
        <v>1094</v>
      </c>
      <c r="W323" s="13">
        <v>190</v>
      </c>
      <c r="X323" s="14">
        <v>45100</v>
      </c>
      <c r="Y323" s="14">
        <v>45290</v>
      </c>
      <c r="Z323" s="14"/>
      <c r="AA323" s="13" t="s">
        <v>28</v>
      </c>
      <c r="AB323" s="27" t="s">
        <v>1095</v>
      </c>
      <c r="AC323" s="8">
        <v>2023</v>
      </c>
      <c r="AD323" s="8" t="s">
        <v>58</v>
      </c>
    </row>
    <row r="324" spans="1:30" x14ac:dyDescent="0.25">
      <c r="A324" s="29" t="s">
        <v>74</v>
      </c>
      <c r="B324" s="8" t="s">
        <v>30</v>
      </c>
      <c r="C324" s="88" t="s">
        <v>1078</v>
      </c>
      <c r="D324" s="13" t="s">
        <v>1096</v>
      </c>
      <c r="E324" s="13">
        <f t="shared" si="10"/>
        <v>1</v>
      </c>
      <c r="F324" s="13" t="e">
        <f>VLOOKUP(D324,'[1]GESTIÓN CONTRAC FONAM NACION'!$AC:$AE,2,FALSE)</f>
        <v>#REF!</v>
      </c>
      <c r="G324" s="13" t="e">
        <f t="shared" si="11"/>
        <v>#REF!</v>
      </c>
      <c r="H324" s="21">
        <v>45125</v>
      </c>
      <c r="I324" s="13" t="s">
        <v>1097</v>
      </c>
      <c r="J324" s="23"/>
      <c r="K324" s="13" t="s">
        <v>852</v>
      </c>
      <c r="L324" s="67" t="s">
        <v>853</v>
      </c>
      <c r="M324" s="23"/>
      <c r="N324" s="23"/>
      <c r="O324" s="91" t="s">
        <v>854</v>
      </c>
      <c r="P324" s="59">
        <v>2852000</v>
      </c>
      <c r="Q324" s="13" t="s">
        <v>54</v>
      </c>
      <c r="R324" s="13" t="s">
        <v>55</v>
      </c>
      <c r="S324" s="73"/>
      <c r="T324" s="73"/>
      <c r="U324" s="73"/>
      <c r="V324" s="13" t="s">
        <v>336</v>
      </c>
      <c r="W324" s="13">
        <v>90</v>
      </c>
      <c r="X324" s="14">
        <v>45126</v>
      </c>
      <c r="Y324" s="14">
        <v>45218</v>
      </c>
      <c r="Z324" s="14"/>
      <c r="AA324" s="13" t="s">
        <v>28</v>
      </c>
      <c r="AB324" s="27" t="s">
        <v>1098</v>
      </c>
      <c r="AC324" s="8">
        <v>2023</v>
      </c>
      <c r="AD324" s="8" t="s">
        <v>58</v>
      </c>
    </row>
    <row r="325" spans="1:30" x14ac:dyDescent="0.25">
      <c r="A325" s="29" t="s">
        <v>78</v>
      </c>
      <c r="B325" s="8" t="s">
        <v>30</v>
      </c>
      <c r="C325" s="88" t="s">
        <v>1078</v>
      </c>
      <c r="D325" s="13" t="s">
        <v>1099</v>
      </c>
      <c r="E325" s="13">
        <f t="shared" si="10"/>
        <v>1</v>
      </c>
      <c r="F325" s="13" t="e">
        <f>VLOOKUP(D325,'[1]GESTIÓN CONTRAC FONAM NACION'!$AC:$AE,2,FALSE)</f>
        <v>#REF!</v>
      </c>
      <c r="G325" s="13" t="e">
        <f t="shared" si="11"/>
        <v>#REF!</v>
      </c>
      <c r="H325" s="89">
        <v>45131</v>
      </c>
      <c r="I325" s="58" t="s">
        <v>1100</v>
      </c>
      <c r="J325" s="23"/>
      <c r="K325" s="13" t="s">
        <v>852</v>
      </c>
      <c r="L325" s="67" t="s">
        <v>853</v>
      </c>
      <c r="M325" s="23"/>
      <c r="N325" s="23"/>
      <c r="O325" s="90" t="s">
        <v>854</v>
      </c>
      <c r="P325" s="59">
        <v>9719515</v>
      </c>
      <c r="Q325" s="13" t="s">
        <v>54</v>
      </c>
      <c r="R325" s="13" t="s">
        <v>55</v>
      </c>
      <c r="S325" s="73"/>
      <c r="T325" s="73"/>
      <c r="U325" s="73"/>
      <c r="V325" s="13" t="s">
        <v>1101</v>
      </c>
      <c r="W325" s="13">
        <v>90</v>
      </c>
      <c r="X325" s="14">
        <v>45133</v>
      </c>
      <c r="Y325" s="14">
        <v>45225</v>
      </c>
      <c r="Z325" s="14"/>
      <c r="AA325" s="13" t="s">
        <v>28</v>
      </c>
      <c r="AB325" s="27" t="s">
        <v>1102</v>
      </c>
      <c r="AC325" s="8">
        <v>2023</v>
      </c>
      <c r="AD325" s="8" t="s">
        <v>58</v>
      </c>
    </row>
    <row r="326" spans="1:30" x14ac:dyDescent="0.25">
      <c r="A326" s="29" t="s">
        <v>82</v>
      </c>
      <c r="B326" s="8" t="s">
        <v>30</v>
      </c>
      <c r="C326" s="88" t="s">
        <v>1078</v>
      </c>
      <c r="D326" s="13" t="s">
        <v>1103</v>
      </c>
      <c r="E326" s="13">
        <f t="shared" si="10"/>
        <v>1</v>
      </c>
      <c r="F326" s="13" t="e">
        <f>VLOOKUP(D326,'[1]GESTIÓN CONTRAC FONAM NACION'!$AC:$AE,2,FALSE)</f>
        <v>#REF!</v>
      </c>
      <c r="G326" s="13" t="e">
        <f t="shared" si="11"/>
        <v>#REF!</v>
      </c>
      <c r="H326" s="89">
        <v>45178</v>
      </c>
      <c r="I326" s="8" t="s">
        <v>1104</v>
      </c>
      <c r="J326" s="23"/>
      <c r="K326" s="13" t="s">
        <v>852</v>
      </c>
      <c r="L326" s="67" t="s">
        <v>853</v>
      </c>
      <c r="M326" s="23"/>
      <c r="N326" s="23"/>
      <c r="O326" s="90" t="s">
        <v>854</v>
      </c>
      <c r="P326" s="59">
        <v>1083463</v>
      </c>
      <c r="Q326" s="13" t="s">
        <v>781</v>
      </c>
      <c r="R326" s="13" t="s">
        <v>26</v>
      </c>
      <c r="S326" s="73"/>
      <c r="T326" s="73"/>
      <c r="U326" s="73"/>
      <c r="V326" s="13" t="s">
        <v>763</v>
      </c>
      <c r="W326" s="13">
        <v>120</v>
      </c>
      <c r="X326" s="14">
        <v>45152</v>
      </c>
      <c r="Y326" s="14">
        <v>45274</v>
      </c>
      <c r="Z326" s="14"/>
      <c r="AA326" s="13" t="s">
        <v>28</v>
      </c>
      <c r="AB326" s="27" t="s">
        <v>1105</v>
      </c>
      <c r="AC326" s="8">
        <v>2023</v>
      </c>
      <c r="AD326" s="8" t="s">
        <v>58</v>
      </c>
    </row>
    <row r="327" spans="1:30" x14ac:dyDescent="0.25">
      <c r="A327" s="29" t="s">
        <v>87</v>
      </c>
      <c r="B327" s="8" t="s">
        <v>30</v>
      </c>
      <c r="C327" s="88" t="s">
        <v>1078</v>
      </c>
      <c r="D327" s="13" t="s">
        <v>918</v>
      </c>
      <c r="E327" s="13">
        <f t="shared" si="10"/>
        <v>2</v>
      </c>
      <c r="F327" s="13" t="e">
        <f>VLOOKUP(D327,'[1]GESTIÓN CONTRAC FONAM NACION'!$AC:$AE,2,FALSE)</f>
        <v>#REF!</v>
      </c>
      <c r="G327" s="13" t="e">
        <f t="shared" si="11"/>
        <v>#REF!</v>
      </c>
      <c r="H327" s="89">
        <v>45155</v>
      </c>
      <c r="I327" s="66" t="s">
        <v>1106</v>
      </c>
      <c r="J327" s="23"/>
      <c r="K327" s="13" t="s">
        <v>852</v>
      </c>
      <c r="L327" s="67" t="s">
        <v>853</v>
      </c>
      <c r="M327" s="23"/>
      <c r="N327" s="23"/>
      <c r="O327" s="90" t="s">
        <v>854</v>
      </c>
      <c r="P327" s="59">
        <v>15000000</v>
      </c>
      <c r="Q327" s="13" t="s">
        <v>54</v>
      </c>
      <c r="R327" s="13" t="s">
        <v>55</v>
      </c>
      <c r="S327" s="118" t="s">
        <v>1454</v>
      </c>
      <c r="T327" s="84"/>
      <c r="U327" s="84">
        <v>36182424</v>
      </c>
      <c r="V327" s="13" t="s">
        <v>1107</v>
      </c>
      <c r="W327" s="13">
        <v>120</v>
      </c>
      <c r="X327" s="14">
        <v>45155</v>
      </c>
      <c r="Y327" s="14">
        <v>45275</v>
      </c>
      <c r="Z327" s="14"/>
      <c r="AA327" s="13" t="s">
        <v>28</v>
      </c>
      <c r="AB327" s="27" t="s">
        <v>1108</v>
      </c>
      <c r="AC327" s="8">
        <v>2023</v>
      </c>
      <c r="AD327" s="8" t="s">
        <v>58</v>
      </c>
    </row>
    <row r="328" spans="1:30" x14ac:dyDescent="0.25">
      <c r="A328" s="29" t="s">
        <v>91</v>
      </c>
      <c r="B328" s="8" t="s">
        <v>30</v>
      </c>
      <c r="C328" s="88" t="s">
        <v>1078</v>
      </c>
      <c r="D328" s="13" t="s">
        <v>1109</v>
      </c>
      <c r="E328" s="13">
        <f t="shared" si="10"/>
        <v>1</v>
      </c>
      <c r="F328" s="13" t="e">
        <f>VLOOKUP(D328,'[1]GESTIÓN CONTRAC FONAM NACION'!$AC:$AE,2,FALSE)</f>
        <v>#REF!</v>
      </c>
      <c r="G328" s="13" t="e">
        <f t="shared" si="11"/>
        <v>#REF!</v>
      </c>
      <c r="H328" s="89">
        <v>45162</v>
      </c>
      <c r="I328" s="58" t="s">
        <v>1110</v>
      </c>
      <c r="J328" s="23"/>
      <c r="K328" s="13" t="s">
        <v>852</v>
      </c>
      <c r="L328" s="67" t="s">
        <v>853</v>
      </c>
      <c r="M328" s="23"/>
      <c r="N328" s="23"/>
      <c r="O328" s="90" t="s">
        <v>1111</v>
      </c>
      <c r="P328" s="59">
        <v>6000000</v>
      </c>
      <c r="Q328" s="13" t="s">
        <v>781</v>
      </c>
      <c r="R328" s="13" t="s">
        <v>26</v>
      </c>
      <c r="S328" s="73"/>
      <c r="T328" s="73"/>
      <c r="U328" s="73"/>
      <c r="V328" s="13" t="s">
        <v>111</v>
      </c>
      <c r="W328" s="13">
        <v>113</v>
      </c>
      <c r="X328" s="14">
        <v>45162</v>
      </c>
      <c r="Y328" s="14">
        <v>45275</v>
      </c>
      <c r="Z328" s="14"/>
      <c r="AA328" s="13" t="s">
        <v>28</v>
      </c>
      <c r="AB328" s="27" t="s">
        <v>1112</v>
      </c>
      <c r="AC328" s="8">
        <v>2023</v>
      </c>
      <c r="AD328" s="8" t="s">
        <v>58</v>
      </c>
    </row>
    <row r="329" spans="1:30" x14ac:dyDescent="0.25">
      <c r="A329" s="29" t="s">
        <v>96</v>
      </c>
      <c r="B329" s="8" t="s">
        <v>30</v>
      </c>
      <c r="C329" s="13" t="s">
        <v>984</v>
      </c>
      <c r="D329" s="8" t="s">
        <v>1113</v>
      </c>
      <c r="E329" s="13">
        <f t="shared" si="10"/>
        <v>1</v>
      </c>
      <c r="F329" s="13" t="e">
        <f>VLOOKUP(D329,'[1]GESTIÓN CONTRAC FONAM NACION'!$AC:$AE,2,FALSE)</f>
        <v>#REF!</v>
      </c>
      <c r="G329" s="13" t="e">
        <f t="shared" si="11"/>
        <v>#REF!</v>
      </c>
      <c r="H329" s="89">
        <v>45168</v>
      </c>
      <c r="I329" s="58" t="s">
        <v>1114</v>
      </c>
      <c r="J329" s="23"/>
      <c r="K329" s="13" t="s">
        <v>852</v>
      </c>
      <c r="L329" s="67" t="s">
        <v>853</v>
      </c>
      <c r="M329" s="23"/>
      <c r="N329" s="23"/>
      <c r="O329" s="90" t="s">
        <v>854</v>
      </c>
      <c r="P329" s="59">
        <v>2988000</v>
      </c>
      <c r="Q329" s="13" t="s">
        <v>781</v>
      </c>
      <c r="R329" s="13" t="s">
        <v>55</v>
      </c>
      <c r="S329" s="120" t="s">
        <v>1455</v>
      </c>
      <c r="T329" s="73"/>
      <c r="U329" s="73">
        <v>6804676</v>
      </c>
      <c r="V329" s="13" t="s">
        <v>94</v>
      </c>
      <c r="W329" s="92">
        <v>117</v>
      </c>
      <c r="X329" s="14">
        <v>45173</v>
      </c>
      <c r="Y329" s="14">
        <v>45264</v>
      </c>
      <c r="Z329" s="14"/>
      <c r="AA329" s="13" t="s">
        <v>28</v>
      </c>
      <c r="AB329" s="27" t="s">
        <v>1115</v>
      </c>
      <c r="AC329" s="8">
        <v>2023</v>
      </c>
      <c r="AD329" s="8" t="s">
        <v>58</v>
      </c>
    </row>
    <row r="330" spans="1:30" x14ac:dyDescent="0.25">
      <c r="A330" s="29" t="s">
        <v>103</v>
      </c>
      <c r="B330" s="8" t="s">
        <v>30</v>
      </c>
      <c r="C330" s="13" t="s">
        <v>984</v>
      </c>
      <c r="D330" s="8" t="s">
        <v>1116</v>
      </c>
      <c r="E330" s="13">
        <f t="shared" si="10"/>
        <v>1</v>
      </c>
      <c r="F330" s="13" t="e">
        <f>VLOOKUP(D330,'[1]GESTIÓN CONTRAC FONAM NACION'!$AC:$AE,2,FALSE)</f>
        <v>#REF!</v>
      </c>
      <c r="G330" s="13" t="e">
        <f t="shared" si="11"/>
        <v>#REF!</v>
      </c>
      <c r="H330" s="89">
        <v>45176</v>
      </c>
      <c r="I330" s="58" t="s">
        <v>1117</v>
      </c>
      <c r="J330" s="23"/>
      <c r="K330" s="13" t="s">
        <v>852</v>
      </c>
      <c r="L330" s="67" t="s">
        <v>853</v>
      </c>
      <c r="M330" s="23"/>
      <c r="N330" s="23"/>
      <c r="O330" s="90" t="s">
        <v>854</v>
      </c>
      <c r="P330" s="59">
        <v>1820000</v>
      </c>
      <c r="Q330" s="13" t="s">
        <v>54</v>
      </c>
      <c r="R330" s="13" t="s">
        <v>55</v>
      </c>
      <c r="S330" s="120" t="s">
        <v>1479</v>
      </c>
      <c r="T330" s="73"/>
      <c r="U330" s="73">
        <v>1121930766</v>
      </c>
      <c r="V330" s="13" t="s">
        <v>116</v>
      </c>
      <c r="W330" s="13">
        <v>30</v>
      </c>
      <c r="X330" s="14">
        <v>45181</v>
      </c>
      <c r="Y330" s="14">
        <v>45211</v>
      </c>
      <c r="Z330" s="14"/>
      <c r="AA330" s="13" t="s">
        <v>28</v>
      </c>
      <c r="AB330" s="27" t="s">
        <v>1118</v>
      </c>
      <c r="AC330" s="8">
        <v>2023</v>
      </c>
      <c r="AD330" s="8" t="s">
        <v>58</v>
      </c>
    </row>
    <row r="331" spans="1:30" x14ac:dyDescent="0.25">
      <c r="A331" s="29" t="s">
        <v>108</v>
      </c>
      <c r="B331" s="8" t="s">
        <v>30</v>
      </c>
      <c r="C331" s="88" t="s">
        <v>1078</v>
      </c>
      <c r="D331" s="13" t="s">
        <v>1119</v>
      </c>
      <c r="E331" s="13">
        <f t="shared" si="10"/>
        <v>1</v>
      </c>
      <c r="F331" s="13" t="e">
        <f>VLOOKUP(D331,'[1]GESTIÓN CONTRAC FONAM NACION'!$AC:$AE,2,FALSE)</f>
        <v>#REF!</v>
      </c>
      <c r="G331" s="13" t="e">
        <f t="shared" si="11"/>
        <v>#REF!</v>
      </c>
      <c r="H331" s="89">
        <v>45188</v>
      </c>
      <c r="I331" s="58" t="s">
        <v>1120</v>
      </c>
      <c r="J331" s="23"/>
      <c r="K331" s="13" t="s">
        <v>852</v>
      </c>
      <c r="L331" s="67" t="s">
        <v>853</v>
      </c>
      <c r="M331" s="23"/>
      <c r="N331" s="23"/>
      <c r="O331" s="59">
        <v>2678690</v>
      </c>
      <c r="P331" s="59">
        <v>2678690</v>
      </c>
      <c r="Q331" s="13" t="s">
        <v>781</v>
      </c>
      <c r="R331" s="13" t="s">
        <v>26</v>
      </c>
      <c r="S331" s="121" t="s">
        <v>1121</v>
      </c>
      <c r="T331" s="70"/>
      <c r="U331" s="70" t="s">
        <v>1121</v>
      </c>
      <c r="V331" s="13" t="s">
        <v>94</v>
      </c>
      <c r="W331" s="13">
        <v>60</v>
      </c>
      <c r="X331" s="14">
        <v>45194</v>
      </c>
      <c r="Y331" s="14">
        <v>45255</v>
      </c>
      <c r="Z331" s="14"/>
      <c r="AA331" s="13" t="s">
        <v>28</v>
      </c>
      <c r="AB331" s="27" t="s">
        <v>1122</v>
      </c>
      <c r="AC331" s="8">
        <v>2023</v>
      </c>
      <c r="AD331" s="8" t="s">
        <v>58</v>
      </c>
    </row>
    <row r="332" spans="1:30" x14ac:dyDescent="0.25">
      <c r="A332" s="93" t="s">
        <v>22</v>
      </c>
      <c r="B332" s="8" t="s">
        <v>30</v>
      </c>
      <c r="C332" s="15" t="s">
        <v>856</v>
      </c>
      <c r="D332" s="13" t="s">
        <v>1123</v>
      </c>
      <c r="E332" s="13">
        <f t="shared" si="10"/>
        <v>1</v>
      </c>
      <c r="F332" s="13" t="e">
        <f>VLOOKUP(D332,'[1]GESTIÓN CONTRAC FONAM NACION'!$AC:$AE,2,FALSE)</f>
        <v>#REF!</v>
      </c>
      <c r="G332" s="13" t="e">
        <f t="shared" si="11"/>
        <v>#REF!</v>
      </c>
      <c r="H332" s="94">
        <v>45016</v>
      </c>
      <c r="I332" s="22" t="s">
        <v>1124</v>
      </c>
      <c r="J332" s="23"/>
      <c r="K332" s="13" t="s">
        <v>852</v>
      </c>
      <c r="L332" s="75" t="s">
        <v>939</v>
      </c>
      <c r="M332" s="23"/>
      <c r="N332" s="23"/>
      <c r="O332" s="90" t="s">
        <v>854</v>
      </c>
      <c r="P332" s="59">
        <v>9200000</v>
      </c>
      <c r="Q332" s="13" t="s">
        <v>54</v>
      </c>
      <c r="R332" s="13" t="s">
        <v>55</v>
      </c>
      <c r="S332" s="73"/>
      <c r="T332" s="73"/>
      <c r="U332" s="73"/>
      <c r="V332" s="13" t="s">
        <v>336</v>
      </c>
      <c r="W332" s="15">
        <v>90</v>
      </c>
      <c r="X332" s="14">
        <v>45016</v>
      </c>
      <c r="Y332" s="14">
        <v>45137</v>
      </c>
      <c r="Z332" s="14"/>
      <c r="AA332" s="13" t="s">
        <v>28</v>
      </c>
      <c r="AB332" s="27" t="s">
        <v>1125</v>
      </c>
      <c r="AC332" s="8">
        <v>2023</v>
      </c>
      <c r="AD332" s="8" t="s">
        <v>58</v>
      </c>
    </row>
    <row r="333" spans="1:30" x14ac:dyDescent="0.25">
      <c r="A333" s="29" t="s">
        <v>37</v>
      </c>
      <c r="B333" s="8" t="s">
        <v>30</v>
      </c>
      <c r="C333" s="13" t="s">
        <v>947</v>
      </c>
      <c r="D333" s="8" t="s">
        <v>1126</v>
      </c>
      <c r="E333" s="13">
        <f t="shared" si="10"/>
        <v>1</v>
      </c>
      <c r="F333" s="13" t="e">
        <f>VLOOKUP(D333,'[1]GESTIÓN CONTRAC FONAM NACION'!$AC:$AE,2,FALSE)</f>
        <v>#REF!</v>
      </c>
      <c r="G333" s="13" t="e">
        <f t="shared" si="11"/>
        <v>#REF!</v>
      </c>
      <c r="H333" s="21">
        <v>45071</v>
      </c>
      <c r="I333" s="22" t="s">
        <v>1127</v>
      </c>
      <c r="J333" s="23"/>
      <c r="K333" s="13" t="s">
        <v>852</v>
      </c>
      <c r="L333" s="76" t="s">
        <v>939</v>
      </c>
      <c r="M333" s="23"/>
      <c r="N333" s="23"/>
      <c r="O333" s="90" t="s">
        <v>854</v>
      </c>
      <c r="P333" s="59">
        <v>9748531</v>
      </c>
      <c r="Q333" s="13" t="s">
        <v>781</v>
      </c>
      <c r="R333" s="13" t="s">
        <v>26</v>
      </c>
      <c r="S333" s="8"/>
      <c r="T333" s="8"/>
      <c r="U333" s="8"/>
      <c r="V333" s="13" t="s">
        <v>336</v>
      </c>
      <c r="W333" s="13">
        <v>90</v>
      </c>
      <c r="X333" s="95">
        <v>45072</v>
      </c>
      <c r="Y333" s="14">
        <v>45164</v>
      </c>
      <c r="Z333" s="14"/>
      <c r="AA333" s="13" t="s">
        <v>28</v>
      </c>
      <c r="AB333" s="27" t="s">
        <v>1128</v>
      </c>
      <c r="AC333" s="8">
        <v>2023</v>
      </c>
      <c r="AD333" s="8" t="s">
        <v>58</v>
      </c>
    </row>
    <row r="334" spans="1:30" ht="16.5" x14ac:dyDescent="0.3">
      <c r="A334" s="29" t="s">
        <v>41</v>
      </c>
      <c r="B334" s="8" t="s">
        <v>30</v>
      </c>
      <c r="C334" s="13" t="s">
        <v>860</v>
      </c>
      <c r="D334" s="13" t="s">
        <v>1129</v>
      </c>
      <c r="E334" s="13">
        <f t="shared" si="10"/>
        <v>1</v>
      </c>
      <c r="F334" s="13" t="e">
        <f>VLOOKUP(D334,'[1]GESTIÓN CONTRAC FONAM NACION'!$AC:$AE,2,FALSE)</f>
        <v>#REF!</v>
      </c>
      <c r="G334" s="13" t="e">
        <f t="shared" si="11"/>
        <v>#REF!</v>
      </c>
      <c r="H334" s="21">
        <v>45075</v>
      </c>
      <c r="I334" s="13" t="s">
        <v>1130</v>
      </c>
      <c r="J334" s="23"/>
      <c r="K334" s="13" t="s">
        <v>852</v>
      </c>
      <c r="L334" s="76" t="s">
        <v>939</v>
      </c>
      <c r="M334" s="23"/>
      <c r="N334" s="23"/>
      <c r="O334" s="96">
        <v>6738615</v>
      </c>
      <c r="P334" s="59">
        <v>6738615</v>
      </c>
      <c r="Q334" s="13" t="s">
        <v>781</v>
      </c>
      <c r="R334" s="13" t="s">
        <v>26</v>
      </c>
      <c r="S334" s="8"/>
      <c r="T334" s="8"/>
      <c r="U334" s="8"/>
      <c r="V334" s="13" t="s">
        <v>94</v>
      </c>
      <c r="W334" s="13">
        <v>30</v>
      </c>
      <c r="X334" s="14">
        <v>45075</v>
      </c>
      <c r="Y334" s="14">
        <v>45136</v>
      </c>
      <c r="Z334" s="14"/>
      <c r="AA334" s="13" t="s">
        <v>28</v>
      </c>
      <c r="AB334" s="27" t="s">
        <v>1131</v>
      </c>
      <c r="AC334" s="8">
        <v>2023</v>
      </c>
      <c r="AD334" s="8" t="s">
        <v>58</v>
      </c>
    </row>
    <row r="335" spans="1:30" ht="16.5" x14ac:dyDescent="0.3">
      <c r="A335" s="29" t="s">
        <v>65</v>
      </c>
      <c r="B335" s="8" t="s">
        <v>30</v>
      </c>
      <c r="C335" s="13" t="s">
        <v>860</v>
      </c>
      <c r="D335" s="13" t="s">
        <v>1132</v>
      </c>
      <c r="E335" s="13">
        <f t="shared" si="10"/>
        <v>1</v>
      </c>
      <c r="F335" s="13" t="e">
        <f>VLOOKUP(D335,'[1]GESTIÓN CONTRAC FONAM NACION'!$AC:$AE,2,FALSE)</f>
        <v>#REF!</v>
      </c>
      <c r="G335" s="13" t="e">
        <f t="shared" si="11"/>
        <v>#REF!</v>
      </c>
      <c r="H335" s="21">
        <v>45075</v>
      </c>
      <c r="I335" s="13" t="s">
        <v>1133</v>
      </c>
      <c r="J335" s="23"/>
      <c r="K335" s="13" t="s">
        <v>852</v>
      </c>
      <c r="L335" s="76" t="s">
        <v>939</v>
      </c>
      <c r="M335" s="23"/>
      <c r="N335" s="23"/>
      <c r="O335" s="96">
        <v>5258194</v>
      </c>
      <c r="P335" s="59">
        <v>5258194</v>
      </c>
      <c r="Q335" s="13" t="s">
        <v>781</v>
      </c>
      <c r="R335" s="13" t="s">
        <v>26</v>
      </c>
      <c r="S335" s="8"/>
      <c r="T335" s="8"/>
      <c r="U335" s="8"/>
      <c r="V335" s="13" t="s">
        <v>27</v>
      </c>
      <c r="W335" s="13">
        <v>60</v>
      </c>
      <c r="X335" s="97">
        <v>45075</v>
      </c>
      <c r="Y335" s="97">
        <v>45136</v>
      </c>
      <c r="Z335" s="14"/>
      <c r="AA335" s="13" t="s">
        <v>28</v>
      </c>
      <c r="AB335" s="27" t="s">
        <v>1134</v>
      </c>
      <c r="AC335" s="8">
        <v>2023</v>
      </c>
      <c r="AD335" s="8" t="s">
        <v>58</v>
      </c>
    </row>
    <row r="336" spans="1:30" x14ac:dyDescent="0.25">
      <c r="A336" s="29" t="s">
        <v>69</v>
      </c>
      <c r="B336" s="8" t="s">
        <v>30</v>
      </c>
      <c r="C336" s="13" t="s">
        <v>860</v>
      </c>
      <c r="D336" s="8" t="s">
        <v>1135</v>
      </c>
      <c r="E336" s="13">
        <f t="shared" si="10"/>
        <v>1</v>
      </c>
      <c r="F336" s="13" t="e">
        <f>VLOOKUP(D336,'[1]GESTIÓN CONTRAC FONAM NACION'!$AC:$AE,2,FALSE)</f>
        <v>#REF!</v>
      </c>
      <c r="G336" s="13" t="e">
        <f t="shared" si="11"/>
        <v>#REF!</v>
      </c>
      <c r="H336" s="21">
        <v>45124</v>
      </c>
      <c r="I336" s="15" t="s">
        <v>1136</v>
      </c>
      <c r="J336" s="23"/>
      <c r="K336" s="13" t="s">
        <v>852</v>
      </c>
      <c r="L336" s="76" t="s">
        <v>939</v>
      </c>
      <c r="M336" s="23"/>
      <c r="N336" s="23"/>
      <c r="O336" s="59">
        <v>5236000</v>
      </c>
      <c r="P336" s="59">
        <v>5236000</v>
      </c>
      <c r="Q336" s="13" t="s">
        <v>781</v>
      </c>
      <c r="R336" s="13" t="s">
        <v>26</v>
      </c>
      <c r="S336" s="73"/>
      <c r="T336" s="73"/>
      <c r="U336" s="73"/>
      <c r="V336" s="13" t="s">
        <v>184</v>
      </c>
      <c r="W336" s="13">
        <v>90</v>
      </c>
      <c r="X336" s="14">
        <v>45139</v>
      </c>
      <c r="Y336" s="14">
        <v>45231</v>
      </c>
      <c r="Z336" s="14"/>
      <c r="AA336" s="13" t="s">
        <v>28</v>
      </c>
      <c r="AB336" s="27" t="s">
        <v>1137</v>
      </c>
      <c r="AC336" s="8">
        <v>2023</v>
      </c>
      <c r="AD336" s="8" t="s">
        <v>58</v>
      </c>
    </row>
    <row r="337" spans="1:30" x14ac:dyDescent="0.25">
      <c r="A337" s="29" t="s">
        <v>74</v>
      </c>
      <c r="B337" s="8" t="s">
        <v>30</v>
      </c>
      <c r="C337" s="13" t="s">
        <v>947</v>
      </c>
      <c r="D337" s="13" t="s">
        <v>1138</v>
      </c>
      <c r="E337" s="13">
        <f t="shared" si="10"/>
        <v>1</v>
      </c>
      <c r="F337" s="13" t="e">
        <f>VLOOKUP(D337,'[1]GESTIÓN CONTRAC FONAM NACION'!$AC:$AE,2,FALSE)</f>
        <v>#REF!</v>
      </c>
      <c r="G337" s="13" t="e">
        <f t="shared" si="11"/>
        <v>#REF!</v>
      </c>
      <c r="H337" s="21">
        <v>45147</v>
      </c>
      <c r="I337" s="15" t="s">
        <v>1139</v>
      </c>
      <c r="J337" s="23"/>
      <c r="K337" s="13" t="s">
        <v>852</v>
      </c>
      <c r="L337" s="76" t="s">
        <v>939</v>
      </c>
      <c r="M337" s="23"/>
      <c r="N337" s="23"/>
      <c r="O337" s="59">
        <v>5017040</v>
      </c>
      <c r="P337" s="59">
        <v>5017040</v>
      </c>
      <c r="Q337" s="13" t="s">
        <v>781</v>
      </c>
      <c r="R337" s="13" t="s">
        <v>26</v>
      </c>
      <c r="S337" s="73"/>
      <c r="T337" s="73"/>
      <c r="U337" s="73"/>
      <c r="V337" s="13" t="s">
        <v>111</v>
      </c>
      <c r="W337" s="13">
        <v>60</v>
      </c>
      <c r="X337" s="14">
        <v>45177</v>
      </c>
      <c r="Y337" s="14">
        <v>45207</v>
      </c>
      <c r="Z337" s="14"/>
      <c r="AA337" s="13" t="s">
        <v>28</v>
      </c>
      <c r="AB337" s="27" t="s">
        <v>1140</v>
      </c>
      <c r="AC337" s="8">
        <v>2023</v>
      </c>
      <c r="AD337" s="8" t="s">
        <v>58</v>
      </c>
    </row>
    <row r="338" spans="1:30" x14ac:dyDescent="0.25">
      <c r="A338" s="29" t="s">
        <v>78</v>
      </c>
      <c r="B338" s="8" t="s">
        <v>30</v>
      </c>
      <c r="C338" s="13" t="s">
        <v>1141</v>
      </c>
      <c r="D338" s="13" t="s">
        <v>925</v>
      </c>
      <c r="E338" s="13">
        <f t="shared" si="10"/>
        <v>3</v>
      </c>
      <c r="F338" s="13" t="e">
        <f>VLOOKUP(D338,'[1]GESTIÓN CONTRAC FONAM NACION'!$AC:$AE,2,FALSE)</f>
        <v>#REF!</v>
      </c>
      <c r="G338" s="13" t="e">
        <f t="shared" si="11"/>
        <v>#REF!</v>
      </c>
      <c r="H338" s="21">
        <v>45168</v>
      </c>
      <c r="I338" s="74" t="s">
        <v>1142</v>
      </c>
      <c r="J338" s="23"/>
      <c r="K338" s="13" t="s">
        <v>852</v>
      </c>
      <c r="L338" s="76" t="s">
        <v>939</v>
      </c>
      <c r="M338" s="23"/>
      <c r="N338" s="23"/>
      <c r="O338" s="59">
        <v>3915100</v>
      </c>
      <c r="P338" s="59">
        <v>3915100</v>
      </c>
      <c r="Q338" s="13" t="s">
        <v>781</v>
      </c>
      <c r="R338" s="13" t="s">
        <v>26</v>
      </c>
      <c r="S338" s="73"/>
      <c r="T338" s="73"/>
      <c r="U338" s="73"/>
      <c r="V338" s="13" t="s">
        <v>1107</v>
      </c>
      <c r="W338" s="13">
        <v>60</v>
      </c>
      <c r="X338" s="14">
        <v>45168</v>
      </c>
      <c r="Y338" s="14">
        <v>45229</v>
      </c>
      <c r="Z338" s="14"/>
      <c r="AA338" s="13" t="s">
        <v>28</v>
      </c>
      <c r="AB338" s="27" t="s">
        <v>1143</v>
      </c>
      <c r="AC338" s="8">
        <v>2023</v>
      </c>
      <c r="AD338" s="8" t="s">
        <v>58</v>
      </c>
    </row>
    <row r="339" spans="1:30" x14ac:dyDescent="0.25">
      <c r="A339" s="29" t="s">
        <v>82</v>
      </c>
      <c r="B339" s="8" t="s">
        <v>30</v>
      </c>
      <c r="C339" s="15" t="s">
        <v>856</v>
      </c>
      <c r="D339" s="13" t="s">
        <v>1144</v>
      </c>
      <c r="E339" s="13">
        <f t="shared" si="10"/>
        <v>1</v>
      </c>
      <c r="F339" s="13" t="e">
        <f>VLOOKUP(D339,'[1]GESTIÓN CONTRAC FONAM NACION'!$AC:$AE,2,FALSE)</f>
        <v>#REF!</v>
      </c>
      <c r="G339" s="13" t="e">
        <f t="shared" si="11"/>
        <v>#REF!</v>
      </c>
      <c r="H339" s="21">
        <v>45176</v>
      </c>
      <c r="I339" s="74" t="s">
        <v>1145</v>
      </c>
      <c r="J339" s="23"/>
      <c r="K339" s="13" t="s">
        <v>852</v>
      </c>
      <c r="L339" s="76" t="s">
        <v>939</v>
      </c>
      <c r="M339" s="23"/>
      <c r="N339" s="23"/>
      <c r="O339" s="59">
        <v>3219273</v>
      </c>
      <c r="P339" s="59">
        <v>3219273</v>
      </c>
      <c r="Q339" s="13" t="s">
        <v>781</v>
      </c>
      <c r="R339" s="13" t="s">
        <v>26</v>
      </c>
      <c r="S339" s="73"/>
      <c r="T339" s="73"/>
      <c r="U339" s="73"/>
      <c r="V339" s="13" t="s">
        <v>336</v>
      </c>
      <c r="W339" s="13">
        <v>60</v>
      </c>
      <c r="X339" s="14">
        <v>45188</v>
      </c>
      <c r="Y339" s="14">
        <v>45249</v>
      </c>
      <c r="Z339" s="14"/>
      <c r="AA339" s="13" t="s">
        <v>28</v>
      </c>
      <c r="AB339" s="27" t="s">
        <v>1146</v>
      </c>
      <c r="AC339" s="8">
        <v>2023</v>
      </c>
      <c r="AD339" s="8" t="s">
        <v>58</v>
      </c>
    </row>
    <row r="340" spans="1:30" x14ac:dyDescent="0.25">
      <c r="A340" s="29" t="s">
        <v>87</v>
      </c>
      <c r="B340" s="8" t="s">
        <v>30</v>
      </c>
      <c r="C340" s="13" t="s">
        <v>969</v>
      </c>
      <c r="D340" s="13" t="s">
        <v>1147</v>
      </c>
      <c r="E340" s="13">
        <f t="shared" si="10"/>
        <v>1</v>
      </c>
      <c r="F340" s="13" t="e">
        <f>VLOOKUP(D340,'[1]GESTIÓN CONTRAC FONAM NACION'!$AC:$AE,2,FALSE)</f>
        <v>#REF!</v>
      </c>
      <c r="G340" s="13" t="e">
        <f t="shared" si="11"/>
        <v>#REF!</v>
      </c>
      <c r="H340" s="21">
        <v>45168</v>
      </c>
      <c r="I340" s="74" t="s">
        <v>1148</v>
      </c>
      <c r="J340" s="23"/>
      <c r="K340" s="13" t="s">
        <v>852</v>
      </c>
      <c r="L340" s="76" t="s">
        <v>939</v>
      </c>
      <c r="M340" s="23"/>
      <c r="N340" s="23"/>
      <c r="O340" s="59">
        <v>2680000</v>
      </c>
      <c r="P340" s="59">
        <v>2680000</v>
      </c>
      <c r="Q340" s="13" t="s">
        <v>54</v>
      </c>
      <c r="R340" s="13" t="s">
        <v>55</v>
      </c>
      <c r="S340" s="120" t="s">
        <v>1480</v>
      </c>
      <c r="T340" s="73"/>
      <c r="U340" s="73">
        <v>1110537045</v>
      </c>
      <c r="V340" s="13" t="s">
        <v>1107</v>
      </c>
      <c r="W340" s="13">
        <v>60</v>
      </c>
      <c r="X340" s="14">
        <v>45180</v>
      </c>
      <c r="Y340" s="14">
        <v>45241</v>
      </c>
      <c r="Z340" s="14"/>
      <c r="AA340" s="13" t="s">
        <v>28</v>
      </c>
      <c r="AB340" s="27" t="s">
        <v>1149</v>
      </c>
      <c r="AC340" s="8">
        <v>2023</v>
      </c>
      <c r="AD340" s="8" t="s">
        <v>58</v>
      </c>
    </row>
    <row r="341" spans="1:30" x14ac:dyDescent="0.25">
      <c r="A341" s="29" t="s">
        <v>91</v>
      </c>
      <c r="B341" s="8" t="s">
        <v>30</v>
      </c>
      <c r="C341" s="13" t="s">
        <v>947</v>
      </c>
      <c r="D341" s="13" t="s">
        <v>1150</v>
      </c>
      <c r="E341" s="13">
        <f t="shared" si="10"/>
        <v>1</v>
      </c>
      <c r="F341" s="13" t="e">
        <f>VLOOKUP(D341,'[1]GESTIÓN CONTRAC FONAM NACION'!$AC:$AE,2,FALSE)</f>
        <v>#REF!</v>
      </c>
      <c r="G341" s="13" t="e">
        <f t="shared" si="11"/>
        <v>#REF!</v>
      </c>
      <c r="H341" s="21">
        <v>45184</v>
      </c>
      <c r="I341" s="66" t="s">
        <v>1151</v>
      </c>
      <c r="J341" s="23"/>
      <c r="K341" s="13" t="s">
        <v>852</v>
      </c>
      <c r="L341" s="76" t="s">
        <v>939</v>
      </c>
      <c r="M341" s="23"/>
      <c r="N341" s="23"/>
      <c r="O341" s="59">
        <v>4999414.34</v>
      </c>
      <c r="P341" s="59">
        <v>4999414.34</v>
      </c>
      <c r="Q341" s="13" t="s">
        <v>54</v>
      </c>
      <c r="R341" s="13" t="s">
        <v>26</v>
      </c>
      <c r="S341" s="73"/>
      <c r="T341" s="73"/>
      <c r="U341" s="73"/>
      <c r="V341" s="13" t="s">
        <v>94</v>
      </c>
      <c r="W341" s="13">
        <v>60</v>
      </c>
      <c r="X341" s="14">
        <v>45187</v>
      </c>
      <c r="Y341" s="14">
        <v>45248</v>
      </c>
      <c r="Z341" s="14"/>
      <c r="AA341" s="13" t="s">
        <v>28</v>
      </c>
      <c r="AB341" s="27" t="s">
        <v>1149</v>
      </c>
      <c r="AC341" s="8">
        <v>2023</v>
      </c>
      <c r="AD341" s="8" t="s">
        <v>58</v>
      </c>
    </row>
    <row r="342" spans="1:30" x14ac:dyDescent="0.25">
      <c r="A342" s="29" t="s">
        <v>96</v>
      </c>
      <c r="B342" s="8" t="s">
        <v>30</v>
      </c>
      <c r="C342" s="57"/>
      <c r="D342" s="70" t="s">
        <v>1152</v>
      </c>
      <c r="E342" s="13">
        <f t="shared" si="10"/>
        <v>1</v>
      </c>
      <c r="F342" s="13" t="e">
        <f>VLOOKUP(D342,'[1]GESTIÓN CONTRAC FONAM NACION'!$AC:$AE,2,FALSE)</f>
        <v>#REF!</v>
      </c>
      <c r="G342" s="13" t="e">
        <f t="shared" si="11"/>
        <v>#REF!</v>
      </c>
      <c r="H342" s="21">
        <v>45189</v>
      </c>
      <c r="I342" s="66" t="s">
        <v>1153</v>
      </c>
      <c r="J342" s="23"/>
      <c r="K342" s="13" t="s">
        <v>852</v>
      </c>
      <c r="L342" s="76" t="s">
        <v>939</v>
      </c>
      <c r="M342" s="23"/>
      <c r="N342" s="23"/>
      <c r="O342" s="59">
        <v>7711200</v>
      </c>
      <c r="P342" s="59">
        <v>7711200</v>
      </c>
      <c r="Q342" s="13" t="s">
        <v>54</v>
      </c>
      <c r="R342" s="13" t="s">
        <v>26</v>
      </c>
      <c r="S342" s="73"/>
      <c r="T342" s="73"/>
      <c r="U342" s="73"/>
      <c r="V342" s="13" t="s">
        <v>72</v>
      </c>
      <c r="W342" s="13">
        <v>30</v>
      </c>
      <c r="X342" s="14">
        <v>45190</v>
      </c>
      <c r="Y342" s="14">
        <v>45220</v>
      </c>
      <c r="Z342" s="14"/>
      <c r="AA342" s="13" t="s">
        <v>28</v>
      </c>
      <c r="AB342" s="27" t="s">
        <v>1154</v>
      </c>
      <c r="AC342" s="8">
        <v>2023</v>
      </c>
      <c r="AD342" s="8" t="s">
        <v>58</v>
      </c>
    </row>
    <row r="343" spans="1:30" x14ac:dyDescent="0.25">
      <c r="A343" s="29" t="s">
        <v>690</v>
      </c>
      <c r="B343" s="98" t="s">
        <v>23</v>
      </c>
      <c r="C343" s="13" t="s">
        <v>49</v>
      </c>
      <c r="D343" s="13" t="s">
        <v>1155</v>
      </c>
      <c r="E343" s="13">
        <f t="shared" si="10"/>
        <v>1</v>
      </c>
      <c r="F343" s="13" t="e">
        <f>VLOOKUP(D343,'[1]GESTIÓN CONTRAC FONAM NACION'!$AC:$AE,2,FALSE)</f>
        <v>#N/A</v>
      </c>
      <c r="G343" s="13" t="e">
        <f t="shared" si="11"/>
        <v>#N/A</v>
      </c>
      <c r="H343" s="21">
        <v>44869</v>
      </c>
      <c r="I343" s="13" t="s">
        <v>1156</v>
      </c>
      <c r="J343" s="23"/>
      <c r="K343" s="13" t="s">
        <v>52</v>
      </c>
      <c r="L343" s="24" t="s">
        <v>53</v>
      </c>
      <c r="M343" s="23"/>
      <c r="N343" s="23"/>
      <c r="O343" s="59">
        <v>1700220</v>
      </c>
      <c r="P343" s="99" t="e">
        <v>#VALUE!</v>
      </c>
      <c r="Q343" s="13" t="s">
        <v>54</v>
      </c>
      <c r="R343" s="13" t="s">
        <v>55</v>
      </c>
      <c r="S343" s="114" t="s">
        <v>1481</v>
      </c>
      <c r="T343" s="26"/>
      <c r="U343" s="26">
        <v>22193901</v>
      </c>
      <c r="V343" s="13" t="s">
        <v>27</v>
      </c>
      <c r="W343" s="13"/>
      <c r="X343" s="14">
        <v>44870</v>
      </c>
      <c r="Y343" s="14">
        <v>45219</v>
      </c>
      <c r="Z343" s="14"/>
      <c r="AA343" s="15" t="s">
        <v>28</v>
      </c>
      <c r="AB343" s="27" t="s">
        <v>1157</v>
      </c>
      <c r="AC343" s="8">
        <v>2023</v>
      </c>
      <c r="AD343" s="8" t="s">
        <v>1158</v>
      </c>
    </row>
    <row r="344" spans="1:30" x14ac:dyDescent="0.25">
      <c r="A344" s="9" t="s">
        <v>1159</v>
      </c>
      <c r="B344" s="98" t="s">
        <v>23</v>
      </c>
      <c r="C344" s="88" t="s">
        <v>49</v>
      </c>
      <c r="D344" s="13" t="s">
        <v>1160</v>
      </c>
      <c r="E344" s="13">
        <f t="shared" si="10"/>
        <v>1</v>
      </c>
      <c r="F344" s="13" t="e">
        <f>VLOOKUP(D344,'[1]GESTIÓN CONTRAC FONAM NACION'!$AC:$AE,2,FALSE)</f>
        <v>#N/A</v>
      </c>
      <c r="G344" s="13" t="e">
        <f t="shared" si="11"/>
        <v>#N/A</v>
      </c>
      <c r="H344" s="89">
        <v>44869</v>
      </c>
      <c r="I344" s="22" t="s">
        <v>1161</v>
      </c>
      <c r="J344" s="23"/>
      <c r="K344" s="13" t="s">
        <v>52</v>
      </c>
      <c r="L344" s="24" t="s">
        <v>53</v>
      </c>
      <c r="M344" s="23"/>
      <c r="N344" s="23"/>
      <c r="O344" s="59">
        <v>1700220</v>
      </c>
      <c r="P344" s="100" t="e">
        <v>#VALUE!</v>
      </c>
      <c r="Q344" s="13" t="s">
        <v>54</v>
      </c>
      <c r="R344" s="13" t="s">
        <v>55</v>
      </c>
      <c r="S344" s="114" t="s">
        <v>1482</v>
      </c>
      <c r="T344" s="26"/>
      <c r="U344" s="26">
        <v>1001443449</v>
      </c>
      <c r="V344" s="13" t="s">
        <v>27</v>
      </c>
      <c r="W344" s="13"/>
      <c r="X344" s="14">
        <v>44870</v>
      </c>
      <c r="Y344" s="14">
        <v>45219</v>
      </c>
      <c r="Z344" s="14"/>
      <c r="AA344" s="15" t="s">
        <v>28</v>
      </c>
      <c r="AB344" s="27" t="s">
        <v>1162</v>
      </c>
      <c r="AC344" s="8">
        <v>2023</v>
      </c>
      <c r="AD344" s="8" t="s">
        <v>1158</v>
      </c>
    </row>
    <row r="345" spans="1:30" x14ac:dyDescent="0.25">
      <c r="A345" s="29" t="s">
        <v>1163</v>
      </c>
      <c r="B345" s="98" t="s">
        <v>23</v>
      </c>
      <c r="C345" s="13" t="s">
        <v>49</v>
      </c>
      <c r="D345" s="15" t="s">
        <v>1164</v>
      </c>
      <c r="E345" s="13">
        <f t="shared" si="10"/>
        <v>1</v>
      </c>
      <c r="F345" s="13" t="e">
        <f>VLOOKUP(D345,'[1]GESTIÓN CONTRAC FONAM NACION'!$AC:$AE,2,FALSE)</f>
        <v>#N/A</v>
      </c>
      <c r="G345" s="13" t="e">
        <f t="shared" si="11"/>
        <v>#N/A</v>
      </c>
      <c r="H345" s="21">
        <v>44897</v>
      </c>
      <c r="I345" s="22" t="s">
        <v>1165</v>
      </c>
      <c r="J345" s="23"/>
      <c r="K345" s="13" t="s">
        <v>52</v>
      </c>
      <c r="L345" s="24" t="s">
        <v>53</v>
      </c>
      <c r="M345" s="23"/>
      <c r="N345" s="23"/>
      <c r="O345" s="59">
        <v>1497991</v>
      </c>
      <c r="P345" s="99" t="e">
        <v>#VALUE!</v>
      </c>
      <c r="Q345" s="13" t="s">
        <v>54</v>
      </c>
      <c r="R345" s="13" t="s">
        <v>55</v>
      </c>
      <c r="S345" s="115" t="s">
        <v>1400</v>
      </c>
      <c r="T345" s="28"/>
      <c r="U345" s="28">
        <v>1104697308</v>
      </c>
      <c r="V345" s="13" t="s">
        <v>1166</v>
      </c>
      <c r="W345" s="13"/>
      <c r="X345" s="14">
        <v>44900</v>
      </c>
      <c r="Y345" s="14">
        <v>44985</v>
      </c>
      <c r="Z345" s="14"/>
      <c r="AA345" s="15" t="s">
        <v>99</v>
      </c>
      <c r="AB345" s="15" t="s">
        <v>1167</v>
      </c>
      <c r="AC345" s="8">
        <v>2023</v>
      </c>
      <c r="AD345" s="8" t="s">
        <v>1158</v>
      </c>
    </row>
    <row r="346" spans="1:30" x14ac:dyDescent="0.25">
      <c r="A346" s="101" t="s">
        <v>1168</v>
      </c>
      <c r="B346" s="98" t="s">
        <v>23</v>
      </c>
      <c r="C346" s="13" t="s">
        <v>49</v>
      </c>
      <c r="D346" s="15" t="s">
        <v>1169</v>
      </c>
      <c r="E346" s="13">
        <f t="shared" si="10"/>
        <v>1</v>
      </c>
      <c r="F346" s="13" t="e">
        <f>VLOOKUP(D346,'[1]GESTIÓN CONTRAC FONAM NACION'!$AC:$AE,2,FALSE)</f>
        <v>#N/A</v>
      </c>
      <c r="G346" s="13" t="e">
        <f t="shared" si="11"/>
        <v>#N/A</v>
      </c>
      <c r="H346" s="21">
        <v>44986</v>
      </c>
      <c r="I346" s="22" t="s">
        <v>1165</v>
      </c>
      <c r="J346" s="23"/>
      <c r="K346" s="13" t="s">
        <v>52</v>
      </c>
      <c r="L346" s="24" t="s">
        <v>53</v>
      </c>
      <c r="M346" s="23"/>
      <c r="N346" s="23"/>
      <c r="O346" s="59">
        <v>1497991</v>
      </c>
      <c r="P346" s="99" t="e">
        <v>#VALUE!</v>
      </c>
      <c r="Q346" s="13" t="s">
        <v>54</v>
      </c>
      <c r="R346" s="13" t="s">
        <v>55</v>
      </c>
      <c r="S346" s="115" t="s">
        <v>1483</v>
      </c>
      <c r="T346" s="28"/>
      <c r="U346" s="28">
        <v>1104695130</v>
      </c>
      <c r="V346" s="13" t="s">
        <v>1166</v>
      </c>
      <c r="W346" s="13"/>
      <c r="X346" s="14">
        <v>44986</v>
      </c>
      <c r="Y346" s="14">
        <v>45111</v>
      </c>
      <c r="Z346" s="14"/>
      <c r="AA346" s="15" t="s">
        <v>99</v>
      </c>
      <c r="AB346" s="15" t="s">
        <v>1167</v>
      </c>
      <c r="AC346" s="8">
        <v>2023</v>
      </c>
      <c r="AD346" s="8" t="s">
        <v>1158</v>
      </c>
    </row>
    <row r="347" spans="1:30" x14ac:dyDescent="0.25">
      <c r="A347" s="102" t="s">
        <v>1168</v>
      </c>
      <c r="B347" s="98" t="s">
        <v>23</v>
      </c>
      <c r="C347" s="13" t="s">
        <v>49</v>
      </c>
      <c r="D347" s="15" t="s">
        <v>1170</v>
      </c>
      <c r="E347" s="13">
        <f t="shared" si="10"/>
        <v>1</v>
      </c>
      <c r="F347" s="13" t="e">
        <f>VLOOKUP(D347,'[1]GESTIÓN CONTRAC FONAM NACION'!$AC:$AE,2,FALSE)</f>
        <v>#N/A</v>
      </c>
      <c r="G347" s="13" t="e">
        <f t="shared" si="11"/>
        <v>#N/A</v>
      </c>
      <c r="H347" s="21">
        <v>45112</v>
      </c>
      <c r="I347" s="22" t="s">
        <v>1165</v>
      </c>
      <c r="J347" s="23"/>
      <c r="K347" s="13" t="s">
        <v>52</v>
      </c>
      <c r="L347" s="24"/>
      <c r="M347" s="23"/>
      <c r="N347" s="23"/>
      <c r="O347" s="59">
        <v>1497991</v>
      </c>
      <c r="P347" s="99" t="e">
        <v>#VALUE!</v>
      </c>
      <c r="Q347" s="13" t="s">
        <v>54</v>
      </c>
      <c r="R347" s="13" t="s">
        <v>55</v>
      </c>
      <c r="S347" s="115" t="s">
        <v>1484</v>
      </c>
      <c r="T347" s="28"/>
      <c r="U347" s="28">
        <v>93299847</v>
      </c>
      <c r="V347" s="13" t="s">
        <v>1166</v>
      </c>
      <c r="W347" s="13"/>
      <c r="X347" s="14">
        <v>45112</v>
      </c>
      <c r="Y347" s="14">
        <v>45220</v>
      </c>
      <c r="Z347" s="14"/>
      <c r="AA347" s="15" t="s">
        <v>28</v>
      </c>
      <c r="AB347" s="15"/>
      <c r="AC347" s="8">
        <v>2023</v>
      </c>
      <c r="AD347" s="8" t="s">
        <v>1158</v>
      </c>
    </row>
    <row r="348" spans="1:30" x14ac:dyDescent="0.25">
      <c r="A348" s="29" t="s">
        <v>1171</v>
      </c>
      <c r="B348" s="98" t="s">
        <v>23</v>
      </c>
      <c r="C348" s="13" t="s">
        <v>49</v>
      </c>
      <c r="D348" s="15" t="s">
        <v>1172</v>
      </c>
      <c r="E348" s="13">
        <f t="shared" si="10"/>
        <v>1</v>
      </c>
      <c r="F348" s="13" t="e">
        <f>VLOOKUP(D348,'[1]GESTIÓN CONTRAC FONAM NACION'!$AC:$AE,2,FALSE)</f>
        <v>#N/A</v>
      </c>
      <c r="G348" s="13" t="e">
        <f t="shared" si="11"/>
        <v>#N/A</v>
      </c>
      <c r="H348" s="21">
        <v>44900</v>
      </c>
      <c r="I348" s="15" t="s">
        <v>1173</v>
      </c>
      <c r="J348" s="23"/>
      <c r="K348" s="13" t="s">
        <v>52</v>
      </c>
      <c r="L348" s="24" t="s">
        <v>53</v>
      </c>
      <c r="M348" s="23"/>
      <c r="N348" s="23"/>
      <c r="O348" s="59">
        <v>1497991</v>
      </c>
      <c r="P348" s="99" t="e">
        <v>#VALUE!</v>
      </c>
      <c r="Q348" s="13" t="s">
        <v>54</v>
      </c>
      <c r="R348" s="13" t="s">
        <v>55</v>
      </c>
      <c r="S348" s="115" t="s">
        <v>1485</v>
      </c>
      <c r="T348" s="28"/>
      <c r="U348" s="28">
        <v>75065229</v>
      </c>
      <c r="V348" s="13" t="s">
        <v>94</v>
      </c>
      <c r="W348" s="13"/>
      <c r="X348" s="14">
        <v>44900</v>
      </c>
      <c r="Y348" s="14">
        <v>45220</v>
      </c>
      <c r="Z348" s="14"/>
      <c r="AA348" s="15" t="s">
        <v>28</v>
      </c>
      <c r="AB348" s="15" t="s">
        <v>1174</v>
      </c>
      <c r="AC348" s="8">
        <v>2023</v>
      </c>
      <c r="AD348" s="8" t="s">
        <v>1158</v>
      </c>
    </row>
    <row r="349" spans="1:30" x14ac:dyDescent="0.25">
      <c r="A349" s="29" t="s">
        <v>1175</v>
      </c>
      <c r="B349" s="98" t="s">
        <v>23</v>
      </c>
      <c r="C349" s="13" t="s">
        <v>49</v>
      </c>
      <c r="D349" s="15" t="s">
        <v>1176</v>
      </c>
      <c r="E349" s="13">
        <f t="shared" si="10"/>
        <v>1</v>
      </c>
      <c r="F349" s="13" t="e">
        <f>VLOOKUP(D349,'[1]GESTIÓN CONTRAC FONAM NACION'!$AC:$AE,2,FALSE)</f>
        <v>#N/A</v>
      </c>
      <c r="G349" s="13" t="e">
        <f t="shared" si="11"/>
        <v>#N/A</v>
      </c>
      <c r="H349" s="21">
        <v>44900</v>
      </c>
      <c r="I349" s="22" t="s">
        <v>1177</v>
      </c>
      <c r="J349" s="23"/>
      <c r="K349" s="13" t="s">
        <v>52</v>
      </c>
      <c r="L349" s="24" t="s">
        <v>53</v>
      </c>
      <c r="M349" s="23"/>
      <c r="N349" s="23"/>
      <c r="O349" s="103">
        <v>4278535</v>
      </c>
      <c r="P349" s="99" t="e">
        <v>#VALUE!</v>
      </c>
      <c r="Q349" s="13" t="s">
        <v>54</v>
      </c>
      <c r="R349" s="13" t="s">
        <v>55</v>
      </c>
      <c r="S349" s="115" t="s">
        <v>1486</v>
      </c>
      <c r="T349" s="28"/>
      <c r="U349" s="28">
        <v>1036635430</v>
      </c>
      <c r="V349" s="13" t="s">
        <v>27</v>
      </c>
      <c r="W349" s="13"/>
      <c r="X349" s="14">
        <v>44900</v>
      </c>
      <c r="Y349" s="14">
        <v>45225</v>
      </c>
      <c r="Z349" s="14">
        <v>45092</v>
      </c>
      <c r="AA349" s="15" t="s">
        <v>28</v>
      </c>
      <c r="AB349" s="15" t="s">
        <v>1178</v>
      </c>
      <c r="AC349" s="8">
        <v>2023</v>
      </c>
      <c r="AD349" s="8" t="s">
        <v>1158</v>
      </c>
    </row>
    <row r="350" spans="1:30" x14ac:dyDescent="0.25">
      <c r="A350" s="29" t="s">
        <v>1179</v>
      </c>
      <c r="B350" s="98" t="s">
        <v>23</v>
      </c>
      <c r="C350" s="88" t="s">
        <v>49</v>
      </c>
      <c r="D350" s="8" t="s">
        <v>1180</v>
      </c>
      <c r="E350" s="13">
        <f t="shared" si="10"/>
        <v>1</v>
      </c>
      <c r="F350" s="13" t="e">
        <f>VLOOKUP(D350,'[1]GESTIÓN CONTRAC FONAM NACION'!$AC:$AE,2,FALSE)</f>
        <v>#N/A</v>
      </c>
      <c r="G350" s="13" t="e">
        <f t="shared" si="11"/>
        <v>#N/A</v>
      </c>
      <c r="H350" s="21">
        <v>44900</v>
      </c>
      <c r="I350" s="15" t="s">
        <v>1181</v>
      </c>
      <c r="J350" s="23"/>
      <c r="K350" s="13" t="s">
        <v>52</v>
      </c>
      <c r="L350" s="24" t="s">
        <v>53</v>
      </c>
      <c r="M350" s="23"/>
      <c r="N350" s="23"/>
      <c r="O350" s="103">
        <v>1497991</v>
      </c>
      <c r="P350" s="100" t="e">
        <v>#VALUE!</v>
      </c>
      <c r="Q350" s="13" t="s">
        <v>54</v>
      </c>
      <c r="R350" s="13" t="s">
        <v>55</v>
      </c>
      <c r="S350" s="122" t="s">
        <v>1431</v>
      </c>
      <c r="T350" s="104"/>
      <c r="U350" s="104">
        <v>9930098</v>
      </c>
      <c r="V350" s="13" t="s">
        <v>94</v>
      </c>
      <c r="W350" s="13"/>
      <c r="X350" s="14">
        <v>44900</v>
      </c>
      <c r="Y350" s="14">
        <v>45220</v>
      </c>
      <c r="Z350" s="14">
        <v>45107</v>
      </c>
      <c r="AA350" s="15" t="s">
        <v>154</v>
      </c>
      <c r="AB350" s="8" t="s">
        <v>1182</v>
      </c>
      <c r="AC350" s="8">
        <v>2023</v>
      </c>
      <c r="AD350" s="8" t="s">
        <v>1158</v>
      </c>
    </row>
    <row r="351" spans="1:30" x14ac:dyDescent="0.25">
      <c r="A351" s="29" t="s">
        <v>1183</v>
      </c>
      <c r="B351" s="98" t="s">
        <v>23</v>
      </c>
      <c r="C351" s="13" t="s">
        <v>49</v>
      </c>
      <c r="D351" s="15" t="s">
        <v>1184</v>
      </c>
      <c r="E351" s="13">
        <f t="shared" si="10"/>
        <v>1</v>
      </c>
      <c r="F351" s="13" t="e">
        <f>VLOOKUP(D351,'[1]GESTIÓN CONTRAC FONAM NACION'!$AC:$AE,2,FALSE)</f>
        <v>#N/A</v>
      </c>
      <c r="G351" s="13" t="e">
        <f t="shared" si="11"/>
        <v>#N/A</v>
      </c>
      <c r="H351" s="21">
        <v>44900</v>
      </c>
      <c r="I351" s="15" t="s">
        <v>1185</v>
      </c>
      <c r="J351" s="23"/>
      <c r="K351" s="13" t="s">
        <v>52</v>
      </c>
      <c r="L351" s="24" t="s">
        <v>53</v>
      </c>
      <c r="M351" s="23"/>
      <c r="N351" s="23"/>
      <c r="O351" s="103">
        <v>1497991</v>
      </c>
      <c r="P351" s="99" t="e">
        <v>#VALUE!</v>
      </c>
      <c r="Q351" s="13" t="s">
        <v>54</v>
      </c>
      <c r="R351" s="13" t="s">
        <v>55</v>
      </c>
      <c r="S351" s="115" t="s">
        <v>1417</v>
      </c>
      <c r="T351" s="28"/>
      <c r="U351" s="28">
        <v>1110501353</v>
      </c>
      <c r="V351" s="13" t="s">
        <v>94</v>
      </c>
      <c r="W351" s="13"/>
      <c r="X351" s="14">
        <v>44900</v>
      </c>
      <c r="Y351" s="14">
        <v>44985</v>
      </c>
      <c r="Z351" s="14"/>
      <c r="AA351" s="15" t="s">
        <v>99</v>
      </c>
      <c r="AB351" s="15" t="s">
        <v>1186</v>
      </c>
      <c r="AC351" s="8">
        <v>2023</v>
      </c>
      <c r="AD351" s="8" t="s">
        <v>1158</v>
      </c>
    </row>
    <row r="352" spans="1:30" x14ac:dyDescent="0.25">
      <c r="A352" s="101" t="s">
        <v>1187</v>
      </c>
      <c r="B352" s="98" t="s">
        <v>23</v>
      </c>
      <c r="C352" s="13" t="s">
        <v>49</v>
      </c>
      <c r="D352" s="15" t="s">
        <v>1188</v>
      </c>
      <c r="E352" s="13">
        <f t="shared" si="10"/>
        <v>1</v>
      </c>
      <c r="F352" s="13" t="e">
        <f>VLOOKUP(D352,'[1]GESTIÓN CONTRAC FONAM NACION'!$AC:$AE,2,FALSE)</f>
        <v>#N/A</v>
      </c>
      <c r="G352" s="13" t="e">
        <f t="shared" si="11"/>
        <v>#N/A</v>
      </c>
      <c r="H352" s="21">
        <v>44986</v>
      </c>
      <c r="I352" s="15" t="s">
        <v>1185</v>
      </c>
      <c r="J352" s="23"/>
      <c r="K352" s="13" t="s">
        <v>52</v>
      </c>
      <c r="L352" s="24" t="s">
        <v>53</v>
      </c>
      <c r="M352" s="23"/>
      <c r="N352" s="23"/>
      <c r="O352" s="103">
        <v>1497991</v>
      </c>
      <c r="P352" s="99" t="e">
        <v>#VALUE!</v>
      </c>
      <c r="Q352" s="13" t="s">
        <v>54</v>
      </c>
      <c r="R352" s="13" t="s">
        <v>55</v>
      </c>
      <c r="S352" s="115" t="s">
        <v>1487</v>
      </c>
      <c r="T352" s="28"/>
      <c r="U352" s="28">
        <v>2717758</v>
      </c>
      <c r="V352" s="13" t="s">
        <v>94</v>
      </c>
      <c r="W352" s="13"/>
      <c r="X352" s="14">
        <v>44986</v>
      </c>
      <c r="Y352" s="14">
        <v>45220</v>
      </c>
      <c r="Z352" s="14"/>
      <c r="AA352" s="15" t="s">
        <v>28</v>
      </c>
      <c r="AB352" s="15" t="s">
        <v>1186</v>
      </c>
      <c r="AC352" s="8">
        <v>2023</v>
      </c>
      <c r="AD352" s="8" t="s">
        <v>1158</v>
      </c>
    </row>
    <row r="353" spans="1:30" x14ac:dyDescent="0.25">
      <c r="A353" s="9" t="s">
        <v>1189</v>
      </c>
      <c r="B353" s="98" t="s">
        <v>23</v>
      </c>
      <c r="C353" s="88" t="s">
        <v>49</v>
      </c>
      <c r="D353" s="8" t="s">
        <v>1190</v>
      </c>
      <c r="E353" s="13">
        <f t="shared" si="10"/>
        <v>1</v>
      </c>
      <c r="F353" s="13" t="e">
        <f>VLOOKUP(D353,'[1]GESTIÓN CONTRAC FONAM NACION'!$AC:$AE,2,FALSE)</f>
        <v>#N/A</v>
      </c>
      <c r="G353" s="13" t="e">
        <f t="shared" si="11"/>
        <v>#N/A</v>
      </c>
      <c r="H353" s="89">
        <v>44897</v>
      </c>
      <c r="I353" s="22" t="s">
        <v>1191</v>
      </c>
      <c r="J353" s="23"/>
      <c r="K353" s="13" t="s">
        <v>52</v>
      </c>
      <c r="L353" s="24" t="s">
        <v>53</v>
      </c>
      <c r="M353" s="23"/>
      <c r="N353" s="23"/>
      <c r="O353" s="103">
        <v>2896360</v>
      </c>
      <c r="P353" s="100" t="e">
        <v>#VALUE!</v>
      </c>
      <c r="Q353" s="13" t="s">
        <v>54</v>
      </c>
      <c r="R353" s="13" t="s">
        <v>55</v>
      </c>
      <c r="S353" s="122" t="s">
        <v>1488</v>
      </c>
      <c r="T353" s="104"/>
      <c r="U353" s="104">
        <v>41943079</v>
      </c>
      <c r="V353" s="13" t="s">
        <v>94</v>
      </c>
      <c r="W353" s="13"/>
      <c r="X353" s="14">
        <v>44897</v>
      </c>
      <c r="Y353" s="14">
        <v>45230</v>
      </c>
      <c r="Z353" s="14"/>
      <c r="AA353" s="15" t="s">
        <v>28</v>
      </c>
      <c r="AB353" s="8" t="s">
        <v>1192</v>
      </c>
      <c r="AC353" s="8">
        <v>2023</v>
      </c>
      <c r="AD353" s="8" t="s">
        <v>1158</v>
      </c>
    </row>
    <row r="354" spans="1:30" x14ac:dyDescent="0.25">
      <c r="A354" s="29" t="s">
        <v>1193</v>
      </c>
      <c r="B354" s="98" t="s">
        <v>23</v>
      </c>
      <c r="C354" s="13" t="s">
        <v>49</v>
      </c>
      <c r="D354" s="15" t="s">
        <v>538</v>
      </c>
      <c r="E354" s="13">
        <f t="shared" si="10"/>
        <v>2</v>
      </c>
      <c r="F354" s="13" t="e">
        <f>VLOOKUP(D354,'[1]GESTIÓN CONTRAC FONAM NACION'!$AC:$AE,2,FALSE)</f>
        <v>#REF!</v>
      </c>
      <c r="G354" s="13" t="e">
        <f t="shared" si="11"/>
        <v>#REF!</v>
      </c>
      <c r="H354" s="21">
        <v>44897</v>
      </c>
      <c r="I354" s="22" t="s">
        <v>1194</v>
      </c>
      <c r="J354" s="23"/>
      <c r="K354" s="13" t="s">
        <v>52</v>
      </c>
      <c r="L354" s="24" t="s">
        <v>53</v>
      </c>
      <c r="M354" s="23"/>
      <c r="N354" s="23"/>
      <c r="O354" s="103">
        <v>1497991</v>
      </c>
      <c r="P354" s="99" t="e">
        <v>#VALUE!</v>
      </c>
      <c r="Q354" s="13" t="s">
        <v>54</v>
      </c>
      <c r="R354" s="13" t="s">
        <v>55</v>
      </c>
      <c r="S354" s="115" t="s">
        <v>1390</v>
      </c>
      <c r="T354" s="28"/>
      <c r="U354" s="28">
        <v>1104697983</v>
      </c>
      <c r="V354" s="13" t="s">
        <v>94</v>
      </c>
      <c r="W354" s="13"/>
      <c r="X354" s="14">
        <v>44897</v>
      </c>
      <c r="Y354" s="14">
        <v>44985</v>
      </c>
      <c r="Z354" s="14"/>
      <c r="AA354" s="15" t="s">
        <v>99</v>
      </c>
      <c r="AB354" s="15" t="s">
        <v>1195</v>
      </c>
      <c r="AC354" s="8">
        <v>2023</v>
      </c>
      <c r="AD354" s="8" t="s">
        <v>1158</v>
      </c>
    </row>
    <row r="355" spans="1:30" x14ac:dyDescent="0.25">
      <c r="A355" s="105" t="s">
        <v>1196</v>
      </c>
      <c r="B355" s="98" t="s">
        <v>23</v>
      </c>
      <c r="C355" s="13" t="s">
        <v>49</v>
      </c>
      <c r="D355" s="15" t="s">
        <v>1197</v>
      </c>
      <c r="E355" s="13">
        <f t="shared" si="10"/>
        <v>1</v>
      </c>
      <c r="F355" s="13" t="e">
        <f>VLOOKUP(D355,'[1]GESTIÓN CONTRAC FONAM NACION'!$AC:$AE,2,FALSE)</f>
        <v>#N/A</v>
      </c>
      <c r="G355" s="13" t="e">
        <f t="shared" si="11"/>
        <v>#N/A</v>
      </c>
      <c r="H355" s="94">
        <v>44986</v>
      </c>
      <c r="I355" s="22" t="s">
        <v>1194</v>
      </c>
      <c r="J355" s="23"/>
      <c r="K355" s="13" t="s">
        <v>52</v>
      </c>
      <c r="L355" s="24" t="s">
        <v>53</v>
      </c>
      <c r="M355" s="23"/>
      <c r="N355" s="23"/>
      <c r="O355" s="103">
        <v>1497991</v>
      </c>
      <c r="P355" s="99" t="e">
        <v>#VALUE!</v>
      </c>
      <c r="Q355" s="13" t="s">
        <v>54</v>
      </c>
      <c r="R355" s="13" t="s">
        <v>55</v>
      </c>
      <c r="S355" s="115" t="s">
        <v>1430</v>
      </c>
      <c r="T355" s="28"/>
      <c r="U355" s="28">
        <v>1053854922</v>
      </c>
      <c r="V355" s="13" t="s">
        <v>94</v>
      </c>
      <c r="W355" s="13"/>
      <c r="X355" s="14">
        <v>44986</v>
      </c>
      <c r="Y355" s="14">
        <v>45176</v>
      </c>
      <c r="Z355" s="14"/>
      <c r="AA355" s="15" t="s">
        <v>56</v>
      </c>
      <c r="AB355" s="15" t="s">
        <v>1195</v>
      </c>
      <c r="AC355" s="8">
        <v>2023</v>
      </c>
      <c r="AD355" s="8" t="s">
        <v>1158</v>
      </c>
    </row>
    <row r="356" spans="1:30" x14ac:dyDescent="0.25">
      <c r="A356" s="9" t="s">
        <v>1198</v>
      </c>
      <c r="B356" s="98" t="s">
        <v>23</v>
      </c>
      <c r="C356" s="88" t="s">
        <v>49</v>
      </c>
      <c r="D356" s="8" t="s">
        <v>1199</v>
      </c>
      <c r="E356" s="13">
        <f t="shared" si="10"/>
        <v>1</v>
      </c>
      <c r="F356" s="13" t="e">
        <f>VLOOKUP(D356,'[1]GESTIÓN CONTRAC FONAM NACION'!$AC:$AE,2,FALSE)</f>
        <v>#N/A</v>
      </c>
      <c r="G356" s="13" t="e">
        <f t="shared" si="11"/>
        <v>#N/A</v>
      </c>
      <c r="H356" s="89">
        <v>44897</v>
      </c>
      <c r="I356" s="22" t="s">
        <v>1200</v>
      </c>
      <c r="J356" s="23"/>
      <c r="K356" s="13" t="s">
        <v>52</v>
      </c>
      <c r="L356" s="24" t="s">
        <v>53</v>
      </c>
      <c r="M356" s="23"/>
      <c r="N356" s="23"/>
      <c r="O356" s="103">
        <v>1497991</v>
      </c>
      <c r="P356" s="100" t="e">
        <v>#VALUE!</v>
      </c>
      <c r="Q356" s="13" t="s">
        <v>54</v>
      </c>
      <c r="R356" s="13" t="s">
        <v>55</v>
      </c>
      <c r="S356" s="122" t="s">
        <v>1489</v>
      </c>
      <c r="T356" s="104"/>
      <c r="U356" s="104">
        <v>1004752284</v>
      </c>
      <c r="V356" s="13" t="s">
        <v>94</v>
      </c>
      <c r="W356" s="13"/>
      <c r="X356" s="14">
        <v>44897</v>
      </c>
      <c r="Y356" s="14">
        <v>45225</v>
      </c>
      <c r="Z356" s="14"/>
      <c r="AA356" s="15" t="s">
        <v>28</v>
      </c>
      <c r="AB356" s="8" t="s">
        <v>1201</v>
      </c>
      <c r="AC356" s="8">
        <v>2023</v>
      </c>
      <c r="AD356" s="8" t="s">
        <v>1158</v>
      </c>
    </row>
    <row r="357" spans="1:30" x14ac:dyDescent="0.25">
      <c r="A357" s="9" t="s">
        <v>1202</v>
      </c>
      <c r="B357" s="98" t="s">
        <v>23</v>
      </c>
      <c r="C357" s="88" t="s">
        <v>49</v>
      </c>
      <c r="D357" s="8" t="s">
        <v>1203</v>
      </c>
      <c r="E357" s="13">
        <f t="shared" si="10"/>
        <v>1</v>
      </c>
      <c r="F357" s="13" t="e">
        <f>VLOOKUP(D357,'[1]GESTIÓN CONTRAC FONAM NACION'!$AC:$AE,2,FALSE)</f>
        <v>#N/A</v>
      </c>
      <c r="G357" s="13" t="e">
        <f t="shared" si="11"/>
        <v>#N/A</v>
      </c>
      <c r="H357" s="89">
        <v>44902</v>
      </c>
      <c r="I357" s="22" t="s">
        <v>1204</v>
      </c>
      <c r="J357" s="23"/>
      <c r="K357" s="13" t="s">
        <v>52</v>
      </c>
      <c r="L357" s="24" t="s">
        <v>53</v>
      </c>
      <c r="M357" s="23"/>
      <c r="N357" s="23"/>
      <c r="O357" s="59">
        <v>1497991</v>
      </c>
      <c r="P357" s="100" t="e">
        <v>#VALUE!</v>
      </c>
      <c r="Q357" s="13" t="s">
        <v>54</v>
      </c>
      <c r="R357" s="13" t="s">
        <v>55</v>
      </c>
      <c r="S357" s="122" t="s">
        <v>1490</v>
      </c>
      <c r="T357" s="104"/>
      <c r="U357" s="104">
        <v>1004720380</v>
      </c>
      <c r="V357" s="13" t="s">
        <v>279</v>
      </c>
      <c r="W357" s="13"/>
      <c r="X357" s="14">
        <v>44902</v>
      </c>
      <c r="Y357" s="14">
        <v>45220</v>
      </c>
      <c r="Z357" s="14"/>
      <c r="AA357" s="15" t="s">
        <v>28</v>
      </c>
      <c r="AB357" s="8" t="s">
        <v>1205</v>
      </c>
      <c r="AC357" s="8">
        <v>2023</v>
      </c>
      <c r="AD357" s="8" t="s">
        <v>1158</v>
      </c>
    </row>
    <row r="358" spans="1:30" x14ac:dyDescent="0.25">
      <c r="A358" s="29" t="s">
        <v>1206</v>
      </c>
      <c r="B358" s="98" t="s">
        <v>23</v>
      </c>
      <c r="C358" s="13" t="s">
        <v>49</v>
      </c>
      <c r="D358" s="15" t="s">
        <v>1207</v>
      </c>
      <c r="E358" s="13">
        <f t="shared" si="10"/>
        <v>1</v>
      </c>
      <c r="F358" s="13" t="e">
        <f>VLOOKUP(D358,'[1]GESTIÓN CONTRAC FONAM NACION'!$AC:$AE,2,FALSE)</f>
        <v>#N/A</v>
      </c>
      <c r="G358" s="13" t="e">
        <f t="shared" si="11"/>
        <v>#N/A</v>
      </c>
      <c r="H358" s="21">
        <v>44902</v>
      </c>
      <c r="I358" s="22" t="s">
        <v>1208</v>
      </c>
      <c r="J358" s="23"/>
      <c r="K358" s="13" t="s">
        <v>52</v>
      </c>
      <c r="L358" s="24" t="s">
        <v>53</v>
      </c>
      <c r="M358" s="23"/>
      <c r="N358" s="23"/>
      <c r="O358" s="59">
        <v>2481571</v>
      </c>
      <c r="P358" s="99" t="e">
        <v>#VALUE!</v>
      </c>
      <c r="Q358" s="13" t="s">
        <v>54</v>
      </c>
      <c r="R358" s="13" t="s">
        <v>55</v>
      </c>
      <c r="S358" s="114" t="s">
        <v>1491</v>
      </c>
      <c r="T358" s="26"/>
      <c r="U358" s="26">
        <v>1045080175</v>
      </c>
      <c r="V358" s="13" t="s">
        <v>27</v>
      </c>
      <c r="W358" s="13"/>
      <c r="X358" s="14">
        <v>44902</v>
      </c>
      <c r="Y358" s="14">
        <v>45219</v>
      </c>
      <c r="Z358" s="14">
        <v>45049</v>
      </c>
      <c r="AA358" s="15" t="s">
        <v>154</v>
      </c>
      <c r="AB358" s="15" t="s">
        <v>1209</v>
      </c>
      <c r="AC358" s="8">
        <v>2023</v>
      </c>
      <c r="AD358" s="8" t="s">
        <v>1158</v>
      </c>
    </row>
    <row r="359" spans="1:30" x14ac:dyDescent="0.25">
      <c r="A359" s="9">
        <v>176</v>
      </c>
      <c r="B359" s="98" t="s">
        <v>23</v>
      </c>
      <c r="C359" s="88" t="s">
        <v>49</v>
      </c>
      <c r="D359" s="8" t="s">
        <v>1210</v>
      </c>
      <c r="E359" s="13">
        <f t="shared" si="10"/>
        <v>1</v>
      </c>
      <c r="F359" s="13" t="e">
        <f>VLOOKUP(D359,'[1]GESTIÓN CONTRAC FONAM NACION'!$AC:$AE,2,FALSE)</f>
        <v>#N/A</v>
      </c>
      <c r="G359" s="13" t="e">
        <f t="shared" si="11"/>
        <v>#N/A</v>
      </c>
      <c r="H359" s="89">
        <v>44909</v>
      </c>
      <c r="I359" s="22" t="s">
        <v>1211</v>
      </c>
      <c r="J359" s="23"/>
      <c r="K359" s="13" t="s">
        <v>52</v>
      </c>
      <c r="L359" s="24" t="s">
        <v>53</v>
      </c>
      <c r="M359" s="23"/>
      <c r="N359" s="23"/>
      <c r="O359" s="59">
        <v>1497991</v>
      </c>
      <c r="P359" s="100" t="e">
        <v>#VALUE!</v>
      </c>
      <c r="Q359" s="13" t="s">
        <v>54</v>
      </c>
      <c r="R359" s="13" t="s">
        <v>55</v>
      </c>
      <c r="S359" s="122" t="s">
        <v>1492</v>
      </c>
      <c r="T359" s="104"/>
      <c r="U359" s="104">
        <v>1088322070</v>
      </c>
      <c r="V359" s="13" t="s">
        <v>279</v>
      </c>
      <c r="W359" s="13"/>
      <c r="X359" s="14">
        <v>44909</v>
      </c>
      <c r="Y359" s="14">
        <v>45220</v>
      </c>
      <c r="Z359" s="14"/>
      <c r="AA359" s="15" t="s">
        <v>28</v>
      </c>
      <c r="AB359" s="8" t="s">
        <v>1212</v>
      </c>
      <c r="AC359" s="8">
        <v>2023</v>
      </c>
      <c r="AD359" s="8" t="s">
        <v>1158</v>
      </c>
    </row>
    <row r="360" spans="1:30" x14ac:dyDescent="0.25">
      <c r="A360" s="29" t="s">
        <v>209</v>
      </c>
      <c r="B360" s="98" t="s">
        <v>23</v>
      </c>
      <c r="C360" s="13" t="s">
        <v>984</v>
      </c>
      <c r="D360" s="8" t="s">
        <v>1213</v>
      </c>
      <c r="E360" s="13">
        <f t="shared" si="10"/>
        <v>1</v>
      </c>
      <c r="F360" s="13" t="e">
        <f>VLOOKUP(D360,'[1]GESTIÓN CONTRAC FONAM NACION'!$AC:$AE,2,FALSE)</f>
        <v>#N/A</v>
      </c>
      <c r="G360" s="13" t="e">
        <f t="shared" si="11"/>
        <v>#N/A</v>
      </c>
      <c r="H360" s="21">
        <v>44897</v>
      </c>
      <c r="I360" s="8" t="s">
        <v>1214</v>
      </c>
      <c r="J360" s="23"/>
      <c r="K360" s="13" t="s">
        <v>852</v>
      </c>
      <c r="L360" s="67" t="s">
        <v>853</v>
      </c>
      <c r="M360" s="23"/>
      <c r="N360" s="23"/>
      <c r="O360" s="106">
        <v>183171.43</v>
      </c>
      <c r="P360" s="100" t="e">
        <v>#VALUE!</v>
      </c>
      <c r="Q360" s="13" t="s">
        <v>781</v>
      </c>
      <c r="R360" s="13" t="s">
        <v>26</v>
      </c>
      <c r="S360" s="26"/>
      <c r="T360" s="26"/>
      <c r="U360" s="26"/>
      <c r="V360" s="13" t="s">
        <v>94</v>
      </c>
      <c r="W360" s="13"/>
      <c r="X360" s="14">
        <v>44900</v>
      </c>
      <c r="Y360" s="14">
        <v>45199</v>
      </c>
      <c r="Z360" s="14"/>
      <c r="AA360" s="15" t="s">
        <v>28</v>
      </c>
      <c r="AB360" s="8" t="s">
        <v>1215</v>
      </c>
      <c r="AC360" s="8">
        <v>2023</v>
      </c>
      <c r="AD360" s="8" t="s">
        <v>1158</v>
      </c>
    </row>
    <row r="361" spans="1:30" x14ac:dyDescent="0.25">
      <c r="A361" s="93" t="s">
        <v>215</v>
      </c>
      <c r="B361" s="98" t="s">
        <v>23</v>
      </c>
      <c r="C361" s="13" t="s">
        <v>1216</v>
      </c>
      <c r="D361" s="13" t="s">
        <v>1217</v>
      </c>
      <c r="E361" s="13">
        <f t="shared" si="10"/>
        <v>1</v>
      </c>
      <c r="F361" s="13" t="e">
        <f>VLOOKUP(D361,'[1]GESTIÓN CONTRAC FONAM NACION'!$AC:$AE,2,FALSE)</f>
        <v>#N/A</v>
      </c>
      <c r="G361" s="13" t="e">
        <f t="shared" si="11"/>
        <v>#N/A</v>
      </c>
      <c r="H361" s="94">
        <v>44901</v>
      </c>
      <c r="I361" s="13" t="s">
        <v>1218</v>
      </c>
      <c r="J361" s="23"/>
      <c r="K361" s="13" t="s">
        <v>852</v>
      </c>
      <c r="L361" s="30" t="s">
        <v>853</v>
      </c>
      <c r="M361" s="23"/>
      <c r="N361" s="23"/>
      <c r="O361" s="59">
        <v>3867247</v>
      </c>
      <c r="P361" s="99" t="e">
        <v>#VALUE!</v>
      </c>
      <c r="Q361" s="13" t="s">
        <v>781</v>
      </c>
      <c r="R361" s="13" t="s">
        <v>26</v>
      </c>
      <c r="S361" s="26"/>
      <c r="T361" s="26"/>
      <c r="U361" s="26"/>
      <c r="V361" s="13" t="s">
        <v>27</v>
      </c>
      <c r="W361" s="13"/>
      <c r="X361" s="14">
        <v>44907</v>
      </c>
      <c r="Y361" s="14">
        <v>45245</v>
      </c>
      <c r="Z361" s="14"/>
      <c r="AA361" s="15" t="s">
        <v>28</v>
      </c>
      <c r="AB361" s="15" t="s">
        <v>1219</v>
      </c>
      <c r="AC361" s="8">
        <v>2023</v>
      </c>
      <c r="AD361" s="8" t="s">
        <v>1158</v>
      </c>
    </row>
    <row r="362" spans="1:30" x14ac:dyDescent="0.25">
      <c r="A362" s="29" t="s">
        <v>221</v>
      </c>
      <c r="B362" s="98" t="s">
        <v>23</v>
      </c>
      <c r="C362" s="13" t="s">
        <v>984</v>
      </c>
      <c r="D362" s="13" t="s">
        <v>1220</v>
      </c>
      <c r="E362" s="13">
        <f t="shared" si="10"/>
        <v>1</v>
      </c>
      <c r="F362" s="13" t="e">
        <f>VLOOKUP(D362,'[1]GESTIÓN CONTRAC FONAM NACION'!$AC:$AE,2,FALSE)</f>
        <v>#N/A</v>
      </c>
      <c r="G362" s="13" t="e">
        <f t="shared" si="11"/>
        <v>#N/A</v>
      </c>
      <c r="H362" s="21">
        <v>44902</v>
      </c>
      <c r="I362" s="13" t="s">
        <v>1221</v>
      </c>
      <c r="J362" s="23"/>
      <c r="K362" s="13" t="s">
        <v>852</v>
      </c>
      <c r="L362" s="107" t="s">
        <v>853</v>
      </c>
      <c r="M362" s="23"/>
      <c r="N362" s="23"/>
      <c r="O362" s="106">
        <v>213847</v>
      </c>
      <c r="P362" s="100">
        <v>268520.20000000019</v>
      </c>
      <c r="Q362" s="13" t="s">
        <v>781</v>
      </c>
      <c r="R362" s="13" t="s">
        <v>26</v>
      </c>
      <c r="S362" s="26"/>
      <c r="T362" s="26"/>
      <c r="U362" s="26"/>
      <c r="V362" s="13" t="s">
        <v>129</v>
      </c>
      <c r="W362" s="13"/>
      <c r="X362" s="14">
        <v>44902</v>
      </c>
      <c r="Y362" s="14">
        <v>45229</v>
      </c>
      <c r="Z362" s="14"/>
      <c r="AA362" s="15" t="s">
        <v>28</v>
      </c>
      <c r="AB362" s="8" t="s">
        <v>1222</v>
      </c>
      <c r="AC362" s="8">
        <v>2023</v>
      </c>
      <c r="AD362" s="8" t="s">
        <v>1158</v>
      </c>
    </row>
    <row r="363" spans="1:30" x14ac:dyDescent="0.25">
      <c r="A363" s="29" t="s">
        <v>225</v>
      </c>
      <c r="B363" s="98" t="s">
        <v>23</v>
      </c>
      <c r="C363" s="13" t="s">
        <v>984</v>
      </c>
      <c r="D363" s="8" t="s">
        <v>1223</v>
      </c>
      <c r="E363" s="13">
        <f t="shared" si="10"/>
        <v>1</v>
      </c>
      <c r="F363" s="13" t="e">
        <f>VLOOKUP(D363,'[1]GESTIÓN CONTRAC FONAM NACION'!$AC:$AE,2,FALSE)</f>
        <v>#N/A</v>
      </c>
      <c r="G363" s="13" t="e">
        <f t="shared" si="11"/>
        <v>#N/A</v>
      </c>
      <c r="H363" s="21">
        <v>44902</v>
      </c>
      <c r="I363" s="8" t="s">
        <v>1224</v>
      </c>
      <c r="J363" s="23"/>
      <c r="K363" s="13" t="s">
        <v>852</v>
      </c>
      <c r="L363" s="67" t="s">
        <v>853</v>
      </c>
      <c r="M363" s="23"/>
      <c r="N363" s="23"/>
      <c r="O363" s="106">
        <v>221000</v>
      </c>
      <c r="P363" s="100" t="e">
        <v>#VALUE!</v>
      </c>
      <c r="Q363" s="13" t="s">
        <v>54</v>
      </c>
      <c r="R363" s="13" t="s">
        <v>55</v>
      </c>
      <c r="S363" s="122" t="s">
        <v>1493</v>
      </c>
      <c r="T363" s="104"/>
      <c r="U363" s="104">
        <v>10268980</v>
      </c>
      <c r="V363" s="13" t="s">
        <v>1225</v>
      </c>
      <c r="W363" s="13"/>
      <c r="X363" s="14">
        <v>44902</v>
      </c>
      <c r="Y363" s="14">
        <v>45222</v>
      </c>
      <c r="Z363" s="14"/>
      <c r="AA363" s="15" t="s">
        <v>28</v>
      </c>
      <c r="AB363" s="8" t="s">
        <v>1226</v>
      </c>
      <c r="AC363" s="8">
        <v>2023</v>
      </c>
      <c r="AD363" s="8" t="s">
        <v>1158</v>
      </c>
    </row>
    <row r="364" spans="1:30" x14ac:dyDescent="0.25">
      <c r="A364" s="9" t="s">
        <v>231</v>
      </c>
      <c r="B364" s="98" t="s">
        <v>23</v>
      </c>
      <c r="C364" s="13" t="s">
        <v>984</v>
      </c>
      <c r="D364" s="8" t="s">
        <v>1227</v>
      </c>
      <c r="E364" s="13">
        <f t="shared" si="10"/>
        <v>1</v>
      </c>
      <c r="F364" s="13" t="e">
        <f>VLOOKUP(D364,'[1]GESTIÓN CONTRAC FONAM NACION'!$AC:$AE,2,FALSE)</f>
        <v>#N/A</v>
      </c>
      <c r="G364" s="13" t="e">
        <f t="shared" si="11"/>
        <v>#N/A</v>
      </c>
      <c r="H364" s="89">
        <v>44895</v>
      </c>
      <c r="I364" s="8" t="s">
        <v>1228</v>
      </c>
      <c r="J364" s="23"/>
      <c r="K364" s="13" t="s">
        <v>1011</v>
      </c>
      <c r="L364" s="67" t="s">
        <v>853</v>
      </c>
      <c r="M364" s="23"/>
      <c r="N364" s="23"/>
      <c r="O364" s="108">
        <v>10231740.27</v>
      </c>
      <c r="P364" s="100" t="e">
        <v>#VALUE!</v>
      </c>
      <c r="Q364" s="13" t="s">
        <v>781</v>
      </c>
      <c r="R364" s="13" t="s">
        <v>26</v>
      </c>
      <c r="S364" s="26"/>
      <c r="T364" s="26"/>
      <c r="U364" s="26"/>
      <c r="V364" s="13" t="s">
        <v>27</v>
      </c>
      <c r="W364" s="13"/>
      <c r="X364" s="14">
        <v>44895</v>
      </c>
      <c r="Y364" s="14">
        <v>45260</v>
      </c>
      <c r="Z364" s="14"/>
      <c r="AA364" s="15" t="s">
        <v>28</v>
      </c>
      <c r="AB364" s="8" t="s">
        <v>1229</v>
      </c>
      <c r="AC364" s="8">
        <v>2023</v>
      </c>
      <c r="AD364" s="8" t="s">
        <v>1158</v>
      </c>
    </row>
    <row r="365" spans="1:30" x14ac:dyDescent="0.25">
      <c r="A365" s="29" t="s">
        <v>235</v>
      </c>
      <c r="B365" s="98" t="s">
        <v>23</v>
      </c>
      <c r="C365" s="13" t="s">
        <v>1216</v>
      </c>
      <c r="D365" s="15" t="s">
        <v>1230</v>
      </c>
      <c r="E365" s="13">
        <f t="shared" si="10"/>
        <v>1</v>
      </c>
      <c r="F365" s="13" t="e">
        <f>VLOOKUP(D365,'[1]GESTIÓN CONTRAC FONAM NACION'!$AC:$AE,2,FALSE)</f>
        <v>#REF!</v>
      </c>
      <c r="G365" s="13" t="e">
        <f t="shared" si="11"/>
        <v>#REF!</v>
      </c>
      <c r="H365" s="21">
        <v>44914</v>
      </c>
      <c r="I365" s="15" t="s">
        <v>1231</v>
      </c>
      <c r="J365" s="23"/>
      <c r="K365" s="13" t="s">
        <v>852</v>
      </c>
      <c r="L365" s="67" t="s">
        <v>853</v>
      </c>
      <c r="M365" s="23"/>
      <c r="N365" s="23"/>
      <c r="O365" s="90">
        <v>1075695</v>
      </c>
      <c r="P365" s="99" t="e">
        <v>#VALUE!</v>
      </c>
      <c r="Q365" s="13" t="s">
        <v>781</v>
      </c>
      <c r="R365" s="13" t="s">
        <v>26</v>
      </c>
      <c r="S365" s="26"/>
      <c r="T365" s="26"/>
      <c r="U365" s="26"/>
      <c r="V365" s="15" t="s">
        <v>1016</v>
      </c>
      <c r="W365" s="13"/>
      <c r="X365" s="14">
        <v>44917</v>
      </c>
      <c r="Y365" s="14">
        <v>45115</v>
      </c>
      <c r="Z365" s="14"/>
      <c r="AA365" s="15" t="s">
        <v>28</v>
      </c>
      <c r="AB365" s="15" t="s">
        <v>1232</v>
      </c>
      <c r="AC365" s="8">
        <v>2023</v>
      </c>
      <c r="AD365" s="8" t="s">
        <v>1158</v>
      </c>
    </row>
    <row r="366" spans="1:30" x14ac:dyDescent="0.25">
      <c r="A366" s="9" t="s">
        <v>243</v>
      </c>
      <c r="B366" s="98" t="s">
        <v>23</v>
      </c>
      <c r="C366" s="13" t="s">
        <v>984</v>
      </c>
      <c r="D366" s="8" t="s">
        <v>1233</v>
      </c>
      <c r="E366" s="13">
        <f t="shared" si="10"/>
        <v>1</v>
      </c>
      <c r="F366" s="13" t="e">
        <f>VLOOKUP(D366,'[1]GESTIÓN CONTRAC FONAM NACION'!$AC:$AE,2,FALSE)</f>
        <v>#N/A</v>
      </c>
      <c r="G366" s="13" t="e">
        <f t="shared" si="11"/>
        <v>#N/A</v>
      </c>
      <c r="H366" s="89">
        <v>44923</v>
      </c>
      <c r="I366" s="8" t="s">
        <v>1234</v>
      </c>
      <c r="J366" s="23"/>
      <c r="K366" s="13" t="s">
        <v>852</v>
      </c>
      <c r="L366" s="67" t="s">
        <v>853</v>
      </c>
      <c r="M366" s="23"/>
      <c r="N366" s="23"/>
      <c r="O366" s="106">
        <v>273732</v>
      </c>
      <c r="P366" s="100" t="e">
        <v>#VALUE!</v>
      </c>
      <c r="Q366" s="13" t="s">
        <v>781</v>
      </c>
      <c r="R366" s="13" t="s">
        <v>26</v>
      </c>
      <c r="S366" s="26"/>
      <c r="T366" s="26"/>
      <c r="U366" s="26"/>
      <c r="V366" s="8" t="s">
        <v>1016</v>
      </c>
      <c r="W366" s="13"/>
      <c r="X366" s="14">
        <v>44923</v>
      </c>
      <c r="Y366" s="14">
        <v>45260</v>
      </c>
      <c r="Z366" s="14"/>
      <c r="AA366" s="15" t="s">
        <v>28</v>
      </c>
      <c r="AB366" s="8" t="s">
        <v>1235</v>
      </c>
      <c r="AC366" s="8">
        <v>2023</v>
      </c>
      <c r="AD366" s="8" t="s">
        <v>1158</v>
      </c>
    </row>
    <row r="367" spans="1:30" x14ac:dyDescent="0.25">
      <c r="A367" s="9" t="s">
        <v>69</v>
      </c>
      <c r="B367" s="98" t="s">
        <v>23</v>
      </c>
      <c r="C367" s="13" t="s">
        <v>1001</v>
      </c>
      <c r="D367" s="15" t="s">
        <v>1236</v>
      </c>
      <c r="E367" s="13">
        <f t="shared" si="10"/>
        <v>1</v>
      </c>
      <c r="F367" s="13" t="e">
        <f>VLOOKUP(D367,'[1]GESTIÓN CONTRAC FONAM NACION'!$AC:$AE,2,FALSE)</f>
        <v>#N/A</v>
      </c>
      <c r="G367" s="13" t="e">
        <f t="shared" si="11"/>
        <v>#N/A</v>
      </c>
      <c r="H367" s="89">
        <v>44865</v>
      </c>
      <c r="I367" s="36" t="s">
        <v>1237</v>
      </c>
      <c r="J367" s="23"/>
      <c r="K367" s="70" t="s">
        <v>1238</v>
      </c>
      <c r="L367" s="78" t="s">
        <v>1004</v>
      </c>
      <c r="M367" s="23"/>
      <c r="N367" s="23"/>
      <c r="O367" s="106">
        <v>1401050</v>
      </c>
      <c r="P367" s="100" t="e">
        <v>#VALUE!</v>
      </c>
      <c r="Q367" s="13" t="s">
        <v>54</v>
      </c>
      <c r="R367" s="13" t="s">
        <v>55</v>
      </c>
      <c r="S367" s="114" t="s">
        <v>1494</v>
      </c>
      <c r="T367" s="26"/>
      <c r="U367" s="26">
        <v>8031159</v>
      </c>
      <c r="V367" s="13" t="s">
        <v>116</v>
      </c>
      <c r="W367" s="13"/>
      <c r="X367" s="14">
        <v>44866</v>
      </c>
      <c r="Y367" s="14">
        <v>45260</v>
      </c>
      <c r="Z367" s="14"/>
      <c r="AA367" s="13" t="s">
        <v>28</v>
      </c>
      <c r="AB367" s="27" t="s">
        <v>1239</v>
      </c>
      <c r="AC367" s="8">
        <v>2023</v>
      </c>
      <c r="AD367" s="8" t="s">
        <v>1158</v>
      </c>
    </row>
    <row r="368" spans="1:30" x14ac:dyDescent="0.25">
      <c r="A368" s="29" t="s">
        <v>74</v>
      </c>
      <c r="B368" s="98" t="s">
        <v>23</v>
      </c>
      <c r="C368" s="13" t="s">
        <v>1001</v>
      </c>
      <c r="D368" s="8" t="s">
        <v>1240</v>
      </c>
      <c r="E368" s="13">
        <f t="shared" si="10"/>
        <v>1</v>
      </c>
      <c r="F368" s="13" t="e">
        <f>VLOOKUP(D368,'[1]GESTIÓN CONTRAC FONAM NACION'!$AC:$AE,2,FALSE)</f>
        <v>#N/A</v>
      </c>
      <c r="G368" s="13" t="e">
        <f t="shared" si="11"/>
        <v>#N/A</v>
      </c>
      <c r="H368" s="21">
        <v>44895</v>
      </c>
      <c r="I368" s="39" t="s">
        <v>1241</v>
      </c>
      <c r="J368" s="23"/>
      <c r="K368" s="70" t="s">
        <v>1238</v>
      </c>
      <c r="L368" s="78" t="s">
        <v>1004</v>
      </c>
      <c r="M368" s="23"/>
      <c r="N368" s="23"/>
      <c r="O368" s="106">
        <v>1218170</v>
      </c>
      <c r="P368" s="100" t="e">
        <v>#VALUE!</v>
      </c>
      <c r="Q368" s="13" t="s">
        <v>54</v>
      </c>
      <c r="R368" s="13" t="s">
        <v>55</v>
      </c>
      <c r="S368" s="122" t="s">
        <v>1495</v>
      </c>
      <c r="T368" s="104"/>
      <c r="U368" s="104">
        <v>25135154</v>
      </c>
      <c r="V368" s="13" t="s">
        <v>336</v>
      </c>
      <c r="W368" s="13"/>
      <c r="X368" s="14">
        <v>44895</v>
      </c>
      <c r="Y368" s="14">
        <v>45259</v>
      </c>
      <c r="Z368" s="14"/>
      <c r="AA368" s="13" t="s">
        <v>28</v>
      </c>
      <c r="AB368" s="8" t="s">
        <v>1242</v>
      </c>
      <c r="AC368" s="8">
        <v>2023</v>
      </c>
      <c r="AD368" s="8" t="s">
        <v>1158</v>
      </c>
    </row>
    <row r="369" spans="1:30" x14ac:dyDescent="0.25">
      <c r="A369" s="29" t="s">
        <v>78</v>
      </c>
      <c r="B369" s="98" t="s">
        <v>23</v>
      </c>
      <c r="C369" s="36" t="s">
        <v>1001</v>
      </c>
      <c r="D369" s="39" t="s">
        <v>1243</v>
      </c>
      <c r="E369" s="13">
        <f t="shared" si="10"/>
        <v>1</v>
      </c>
      <c r="F369" s="13" t="e">
        <f>VLOOKUP(D369,'[1]GESTIÓN CONTRAC FONAM NACION'!$AC:$AE,2,FALSE)</f>
        <v>#REF!</v>
      </c>
      <c r="G369" s="13" t="e">
        <f t="shared" si="11"/>
        <v>#REF!</v>
      </c>
      <c r="H369" s="21">
        <v>44895</v>
      </c>
      <c r="I369" s="39" t="s">
        <v>1244</v>
      </c>
      <c r="J369" s="23"/>
      <c r="K369" s="109" t="s">
        <v>1238</v>
      </c>
      <c r="L369" s="78" t="s">
        <v>1004</v>
      </c>
      <c r="M369" s="23"/>
      <c r="N369" s="23"/>
      <c r="O369" s="108">
        <v>750000</v>
      </c>
      <c r="P369" s="110" t="e">
        <v>#VALUE!</v>
      </c>
      <c r="Q369" s="36" t="s">
        <v>54</v>
      </c>
      <c r="R369" s="13" t="s">
        <v>55</v>
      </c>
      <c r="S369" s="123" t="s">
        <v>1496</v>
      </c>
      <c r="T369" s="111"/>
      <c r="U369" s="111">
        <v>42145067</v>
      </c>
      <c r="V369" s="36" t="s">
        <v>134</v>
      </c>
      <c r="W369" s="36"/>
      <c r="X369" s="11">
        <v>44895</v>
      </c>
      <c r="Y369" s="11">
        <v>45199</v>
      </c>
      <c r="Z369" s="11"/>
      <c r="AA369" s="36" t="s">
        <v>28</v>
      </c>
      <c r="AB369" s="39" t="s">
        <v>1245</v>
      </c>
      <c r="AC369" s="8">
        <v>2023</v>
      </c>
      <c r="AD369" s="8" t="s">
        <v>1158</v>
      </c>
    </row>
    <row r="370" spans="1:30" x14ac:dyDescent="0.25">
      <c r="A370" s="29" t="s">
        <v>82</v>
      </c>
      <c r="B370" s="98" t="s">
        <v>23</v>
      </c>
      <c r="C370" s="13" t="s">
        <v>1001</v>
      </c>
      <c r="D370" s="15" t="s">
        <v>1246</v>
      </c>
      <c r="E370" s="13">
        <f t="shared" si="10"/>
        <v>1</v>
      </c>
      <c r="F370" s="13" t="e">
        <f>VLOOKUP(D370,'[1]GESTIÓN CONTRAC FONAM NACION'!$AC:$AE,2,FALSE)</f>
        <v>#N/A</v>
      </c>
      <c r="G370" s="13" t="e">
        <f t="shared" si="11"/>
        <v>#N/A</v>
      </c>
      <c r="H370" s="21">
        <v>44890</v>
      </c>
      <c r="I370" s="15" t="s">
        <v>1247</v>
      </c>
      <c r="J370" s="23"/>
      <c r="K370" s="70" t="s">
        <v>1238</v>
      </c>
      <c r="L370" s="78" t="s">
        <v>1004</v>
      </c>
      <c r="M370" s="23"/>
      <c r="N370" s="23"/>
      <c r="O370" s="90">
        <v>579596</v>
      </c>
      <c r="P370" s="99" t="e">
        <v>#VALUE!</v>
      </c>
      <c r="Q370" s="13" t="s">
        <v>54</v>
      </c>
      <c r="R370" s="13" t="s">
        <v>55</v>
      </c>
      <c r="S370" s="115" t="s">
        <v>1497</v>
      </c>
      <c r="T370" s="28"/>
      <c r="U370" s="28">
        <v>83161216</v>
      </c>
      <c r="V370" s="13" t="s">
        <v>106</v>
      </c>
      <c r="W370" s="13"/>
      <c r="X370" s="14">
        <v>44890</v>
      </c>
      <c r="Y370" s="14">
        <v>45254</v>
      </c>
      <c r="Z370" s="14"/>
      <c r="AA370" s="13" t="s">
        <v>28</v>
      </c>
      <c r="AB370" s="15" t="s">
        <v>1248</v>
      </c>
      <c r="AC370" s="8">
        <v>2023</v>
      </c>
      <c r="AD370" s="8" t="s">
        <v>1158</v>
      </c>
    </row>
    <row r="371" spans="1:30" x14ac:dyDescent="0.25">
      <c r="A371" s="29" t="s">
        <v>87</v>
      </c>
      <c r="B371" s="98" t="s">
        <v>23</v>
      </c>
      <c r="C371" s="13" t="s">
        <v>1001</v>
      </c>
      <c r="D371" s="8" t="s">
        <v>1249</v>
      </c>
      <c r="E371" s="13">
        <f t="shared" si="10"/>
        <v>1</v>
      </c>
      <c r="F371" s="13" t="e">
        <f>VLOOKUP(D371,'[1]GESTIÓN CONTRAC FONAM NACION'!$AC:$AE,2,FALSE)</f>
        <v>#N/A</v>
      </c>
      <c r="G371" s="13" t="e">
        <f t="shared" si="11"/>
        <v>#N/A</v>
      </c>
      <c r="H371" s="21">
        <v>44890</v>
      </c>
      <c r="I371" s="39" t="s">
        <v>1250</v>
      </c>
      <c r="J371" s="23"/>
      <c r="K371" s="70" t="s">
        <v>1238</v>
      </c>
      <c r="L371" s="78" t="s">
        <v>1004</v>
      </c>
      <c r="M371" s="23"/>
      <c r="N371" s="23"/>
      <c r="O371" s="106">
        <v>4637706</v>
      </c>
      <c r="P371" s="100" t="e">
        <v>#VALUE!</v>
      </c>
      <c r="Q371" s="13" t="s">
        <v>54</v>
      </c>
      <c r="R371" s="13" t="s">
        <v>55</v>
      </c>
      <c r="S371" s="122" t="s">
        <v>1498</v>
      </c>
      <c r="T371" s="104"/>
      <c r="U371" s="104">
        <v>30323960</v>
      </c>
      <c r="V371" s="13" t="s">
        <v>94</v>
      </c>
      <c r="W371" s="13"/>
      <c r="X371" s="14">
        <v>44896</v>
      </c>
      <c r="Y371" s="14">
        <v>45229</v>
      </c>
      <c r="Z371" s="14"/>
      <c r="AA371" s="13" t="s">
        <v>28</v>
      </c>
      <c r="AB371" s="8" t="s">
        <v>1251</v>
      </c>
      <c r="AC371" s="8">
        <v>2023</v>
      </c>
      <c r="AD371" s="8" t="s">
        <v>1158</v>
      </c>
    </row>
    <row r="372" spans="1:30" x14ac:dyDescent="0.25">
      <c r="A372" s="29" t="s">
        <v>91</v>
      </c>
      <c r="B372" s="98" t="s">
        <v>23</v>
      </c>
      <c r="C372" s="13" t="s">
        <v>1001</v>
      </c>
      <c r="D372" s="13" t="s">
        <v>1252</v>
      </c>
      <c r="E372" s="13">
        <f t="shared" si="10"/>
        <v>1</v>
      </c>
      <c r="F372" s="13" t="e">
        <f>VLOOKUP(D372,'[1]GESTIÓN CONTRAC FONAM NACION'!$AC:$AE,2,FALSE)</f>
        <v>#N/A</v>
      </c>
      <c r="G372" s="13" t="e">
        <f t="shared" si="11"/>
        <v>#N/A</v>
      </c>
      <c r="H372" s="21">
        <v>44895</v>
      </c>
      <c r="I372" s="15" t="s">
        <v>1253</v>
      </c>
      <c r="J372" s="23"/>
      <c r="K372" s="70" t="s">
        <v>1238</v>
      </c>
      <c r="L372" s="112" t="s">
        <v>1004</v>
      </c>
      <c r="M372" s="23"/>
      <c r="N372" s="23"/>
      <c r="O372" s="90">
        <v>296543180</v>
      </c>
      <c r="P372" s="99">
        <v>5844490</v>
      </c>
      <c r="Q372" s="13" t="s">
        <v>54</v>
      </c>
      <c r="R372" s="13" t="s">
        <v>55</v>
      </c>
      <c r="S372" s="114" t="s">
        <v>1499</v>
      </c>
      <c r="T372" s="26"/>
      <c r="U372" s="26">
        <v>30737799</v>
      </c>
      <c r="V372" s="13" t="s">
        <v>1254</v>
      </c>
      <c r="W372" s="13"/>
      <c r="X372" s="14">
        <v>44896</v>
      </c>
      <c r="Y372" s="14">
        <v>45260</v>
      </c>
      <c r="Z372" s="14"/>
      <c r="AA372" s="13" t="s">
        <v>28</v>
      </c>
      <c r="AB372" s="15" t="s">
        <v>1255</v>
      </c>
      <c r="AC372" s="8">
        <v>2023</v>
      </c>
      <c r="AD372" s="8" t="s">
        <v>1158</v>
      </c>
    </row>
    <row r="373" spans="1:30" x14ac:dyDescent="0.25">
      <c r="A373" s="9" t="s">
        <v>96</v>
      </c>
      <c r="B373" s="98" t="s">
        <v>23</v>
      </c>
      <c r="C373" s="13" t="s">
        <v>1001</v>
      </c>
      <c r="D373" s="8" t="s">
        <v>1256</v>
      </c>
      <c r="E373" s="13">
        <f t="shared" si="10"/>
        <v>1</v>
      </c>
      <c r="F373" s="13" t="e">
        <f>VLOOKUP(D373,'[1]GESTIÓN CONTRAC FONAM NACION'!$AC:$AE,2,FALSE)</f>
        <v>#N/A</v>
      </c>
      <c r="G373" s="13" t="e">
        <f t="shared" si="11"/>
        <v>#N/A</v>
      </c>
      <c r="H373" s="89">
        <v>44895</v>
      </c>
      <c r="I373" s="39" t="s">
        <v>1257</v>
      </c>
      <c r="J373" s="23"/>
      <c r="K373" s="70" t="s">
        <v>1238</v>
      </c>
      <c r="L373" s="78" t="s">
        <v>1004</v>
      </c>
      <c r="M373" s="23"/>
      <c r="N373" s="23"/>
      <c r="O373" s="106">
        <v>465187</v>
      </c>
      <c r="P373" s="100" t="e">
        <v>#VALUE!</v>
      </c>
      <c r="Q373" s="13" t="s">
        <v>54</v>
      </c>
      <c r="R373" s="13" t="s">
        <v>55</v>
      </c>
      <c r="S373" s="122" t="s">
        <v>1500</v>
      </c>
      <c r="T373" s="104"/>
      <c r="U373" s="104">
        <v>11371894</v>
      </c>
      <c r="V373" s="13" t="s">
        <v>106</v>
      </c>
      <c r="W373" s="13"/>
      <c r="X373" s="14">
        <v>44896</v>
      </c>
      <c r="Y373" s="14">
        <v>45260</v>
      </c>
      <c r="Z373" s="14"/>
      <c r="AA373" s="13" t="s">
        <v>28</v>
      </c>
      <c r="AB373" s="65" t="s">
        <v>1258</v>
      </c>
      <c r="AC373" s="8">
        <v>2023</v>
      </c>
      <c r="AD373" s="8" t="s">
        <v>1158</v>
      </c>
    </row>
    <row r="374" spans="1:30" x14ac:dyDescent="0.25">
      <c r="A374" s="9" t="s">
        <v>103</v>
      </c>
      <c r="B374" s="98" t="s">
        <v>23</v>
      </c>
      <c r="C374" s="13" t="s">
        <v>1001</v>
      </c>
      <c r="D374" s="8" t="s">
        <v>1259</v>
      </c>
      <c r="E374" s="13">
        <f t="shared" si="10"/>
        <v>1</v>
      </c>
      <c r="F374" s="13" t="e">
        <f>VLOOKUP(D374,'[1]GESTIÓN CONTRAC FONAM NACION'!$AC:$AE,2,FALSE)</f>
        <v>#N/A</v>
      </c>
      <c r="G374" s="13" t="e">
        <f t="shared" si="11"/>
        <v>#N/A</v>
      </c>
      <c r="H374" s="89">
        <v>44896</v>
      </c>
      <c r="I374" s="39" t="s">
        <v>1260</v>
      </c>
      <c r="J374" s="23"/>
      <c r="K374" s="70" t="s">
        <v>1238</v>
      </c>
      <c r="L374" s="78" t="s">
        <v>1004</v>
      </c>
      <c r="M374" s="23"/>
      <c r="N374" s="23"/>
      <c r="O374" s="106">
        <v>1273080</v>
      </c>
      <c r="P374" s="100" t="e">
        <v>#VALUE!</v>
      </c>
      <c r="Q374" s="13" t="s">
        <v>54</v>
      </c>
      <c r="R374" s="13" t="s">
        <v>55</v>
      </c>
      <c r="S374" s="122" t="s">
        <v>1501</v>
      </c>
      <c r="T374" s="104"/>
      <c r="U374" s="104">
        <v>31134648</v>
      </c>
      <c r="V374" s="13" t="s">
        <v>1261</v>
      </c>
      <c r="W374" s="13"/>
      <c r="X374" s="14">
        <v>44896</v>
      </c>
      <c r="Y374" s="14">
        <v>45260</v>
      </c>
      <c r="Z374" s="14"/>
      <c r="AA374" s="13" t="s">
        <v>28</v>
      </c>
      <c r="AB374" s="65" t="s">
        <v>1262</v>
      </c>
      <c r="AC374" s="8">
        <v>2023</v>
      </c>
      <c r="AD374" s="8" t="s">
        <v>1158</v>
      </c>
    </row>
    <row r="375" spans="1:30" x14ac:dyDescent="0.25">
      <c r="A375" s="9" t="s">
        <v>108</v>
      </c>
      <c r="B375" s="98" t="s">
        <v>23</v>
      </c>
      <c r="C375" s="13" t="s">
        <v>1001</v>
      </c>
      <c r="D375" s="8" t="s">
        <v>1263</v>
      </c>
      <c r="E375" s="13">
        <f t="shared" si="10"/>
        <v>1</v>
      </c>
      <c r="F375" s="13" t="e">
        <f>VLOOKUP(D375,'[1]GESTIÓN CONTRAC FONAM NACION'!$AC:$AE,2,FALSE)</f>
        <v>#N/A</v>
      </c>
      <c r="G375" s="13" t="e">
        <f t="shared" si="11"/>
        <v>#N/A</v>
      </c>
      <c r="H375" s="89">
        <v>44896</v>
      </c>
      <c r="I375" s="39" t="s">
        <v>1264</v>
      </c>
      <c r="J375" s="23"/>
      <c r="K375" s="70" t="s">
        <v>1238</v>
      </c>
      <c r="L375" s="78" t="s">
        <v>1004</v>
      </c>
      <c r="M375" s="23"/>
      <c r="N375" s="23"/>
      <c r="O375" s="106">
        <v>1069827</v>
      </c>
      <c r="P375" s="100" t="e">
        <v>#VALUE!</v>
      </c>
      <c r="Q375" s="13" t="s">
        <v>54</v>
      </c>
      <c r="R375" s="13" t="s">
        <v>55</v>
      </c>
      <c r="S375" s="122" t="s">
        <v>1502</v>
      </c>
      <c r="T375" s="104"/>
      <c r="U375" s="104">
        <v>28679835</v>
      </c>
      <c r="V375" s="13" t="s">
        <v>1261</v>
      </c>
      <c r="W375" s="13"/>
      <c r="X375" s="14">
        <v>44896</v>
      </c>
      <c r="Y375" s="14">
        <v>45260</v>
      </c>
      <c r="Z375" s="14"/>
      <c r="AA375" s="13" t="s">
        <v>28</v>
      </c>
      <c r="AB375" s="65" t="s">
        <v>1265</v>
      </c>
      <c r="AC375" s="8">
        <v>2023</v>
      </c>
      <c r="AD375" s="8" t="s">
        <v>1158</v>
      </c>
    </row>
    <row r="376" spans="1:30" x14ac:dyDescent="0.25">
      <c r="A376" s="9" t="s">
        <v>113</v>
      </c>
      <c r="B376" s="98" t="s">
        <v>23</v>
      </c>
      <c r="C376" s="13" t="s">
        <v>1001</v>
      </c>
      <c r="D376" s="8" t="s">
        <v>1266</v>
      </c>
      <c r="E376" s="13">
        <f t="shared" si="10"/>
        <v>1</v>
      </c>
      <c r="F376" s="13" t="e">
        <f>VLOOKUP(D376,'[1]GESTIÓN CONTRAC FONAM NACION'!$AC:$AE,2,FALSE)</f>
        <v>#N/A</v>
      </c>
      <c r="G376" s="13" t="e">
        <f t="shared" si="11"/>
        <v>#N/A</v>
      </c>
      <c r="H376" s="89">
        <v>44896</v>
      </c>
      <c r="I376" s="39" t="s">
        <v>1267</v>
      </c>
      <c r="J376" s="23"/>
      <c r="K376" s="70" t="s">
        <v>1238</v>
      </c>
      <c r="L376" s="78" t="s">
        <v>1004</v>
      </c>
      <c r="M376" s="23"/>
      <c r="N376" s="23"/>
      <c r="O376" s="106">
        <v>541452.44999999995</v>
      </c>
      <c r="P376" s="100" t="e">
        <v>#VALUE!</v>
      </c>
      <c r="Q376" s="13" t="s">
        <v>54</v>
      </c>
      <c r="R376" s="13" t="s">
        <v>55</v>
      </c>
      <c r="S376" s="122" t="s">
        <v>1503</v>
      </c>
      <c r="T376" s="104"/>
      <c r="U376" s="104">
        <v>21367665</v>
      </c>
      <c r="V376" s="13" t="s">
        <v>116</v>
      </c>
      <c r="W376" s="13"/>
      <c r="X376" s="14">
        <v>44896</v>
      </c>
      <c r="Y376" s="14">
        <v>45260</v>
      </c>
      <c r="Z376" s="14"/>
      <c r="AA376" s="13" t="s">
        <v>28</v>
      </c>
      <c r="AB376" s="65" t="s">
        <v>1268</v>
      </c>
      <c r="AC376" s="8">
        <v>2023</v>
      </c>
      <c r="AD376" s="8" t="s">
        <v>1158</v>
      </c>
    </row>
    <row r="377" spans="1:30" x14ac:dyDescent="0.25">
      <c r="A377" s="9" t="s">
        <v>118</v>
      </c>
      <c r="B377" s="98" t="s">
        <v>23</v>
      </c>
      <c r="C377" s="13" t="s">
        <v>1001</v>
      </c>
      <c r="D377" s="8" t="s">
        <v>1269</v>
      </c>
      <c r="E377" s="13">
        <f t="shared" si="10"/>
        <v>1</v>
      </c>
      <c r="F377" s="13" t="e">
        <f>VLOOKUP(D377,'[1]GESTIÓN CONTRAC FONAM NACION'!$AC:$AE,2,FALSE)</f>
        <v>#N/A</v>
      </c>
      <c r="G377" s="13" t="e">
        <f t="shared" si="11"/>
        <v>#N/A</v>
      </c>
      <c r="H377" s="89">
        <v>44897</v>
      </c>
      <c r="I377" s="39" t="s">
        <v>1270</v>
      </c>
      <c r="J377" s="23"/>
      <c r="K377" s="70" t="s">
        <v>1238</v>
      </c>
      <c r="L377" s="78" t="s">
        <v>1004</v>
      </c>
      <c r="M377" s="23"/>
      <c r="N377" s="23"/>
      <c r="O377" s="106">
        <v>674732</v>
      </c>
      <c r="P377" s="100" t="e">
        <v>#VALUE!</v>
      </c>
      <c r="Q377" s="13" t="s">
        <v>54</v>
      </c>
      <c r="R377" s="13" t="s">
        <v>55</v>
      </c>
      <c r="S377" s="122" t="s">
        <v>1504</v>
      </c>
      <c r="T377" s="104"/>
      <c r="U377" s="104">
        <v>38202471</v>
      </c>
      <c r="V377" s="13" t="s">
        <v>111</v>
      </c>
      <c r="W377" s="13"/>
      <c r="X377" s="14">
        <v>44897</v>
      </c>
      <c r="Y377" s="14">
        <v>45259</v>
      </c>
      <c r="Z377" s="15"/>
      <c r="AA377" s="13" t="s">
        <v>28</v>
      </c>
      <c r="AB377" s="65" t="s">
        <v>1271</v>
      </c>
      <c r="AC377" s="8">
        <v>2023</v>
      </c>
      <c r="AD377" s="8" t="s">
        <v>1158</v>
      </c>
    </row>
  </sheetData>
  <dataValidations count="42">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A2:A377">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67:K377">
      <formula1>$H$351050:$H$351071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K343:K366">
      <formula1>$D$351050:$D$351056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74:C377">
      <formula1>$I$351114:$I$352806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67:C373">
      <formula1>$I$351223:$I$352915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43:C366">
      <formula1>$I$351292:$I$352984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343:Q377">
      <formula1>$K$351050:$K$351054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K295:K316 K319:K342">
      <formula1>$D$350722:$D$350728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37:C338 C340">
      <formula1>$I$350964:$I$352656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95:C316">
      <formula1>$I$351145:$I$352837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19 C324:C328 C322 C331">
      <formula1>$I$351109:$I$352801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20 C323 C333:C336 C341">
      <formula1>$I$351125:$I$352817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29:C330">
      <formula1>$I$351153:$I$352845</formula1>
    </dataValidation>
    <dataValidation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O334"/>
    <dataValidation allowBlank="1" showInputMessage="1" showErrorMessage="1" errorTitle="Entrada no válida" error="Por favor escriba un número" promptTitle="Escriba un número en esta casilla" prompt=" Registre el número de la cédula de ciudadanía o del RUT del Contratista SIN PUNTOS NI COMAS" sqref="O314 O316"/>
    <dataValidation type="list" allowBlank="1" showInputMessage="1" showErrorMessage="1" errorTitle="Entrada no válida" error="Por favor seleccione un elemento de la lista" promptTitle="Seleccione un elemento de la lista" prompt=" Seleccione de la lista la NATURALEZA JURÍDICA del Contratista" sqref="Q295:Q316 Q319:Q342">
      <formula1>$K$350722:$K$350726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32:U332">
      <formula1>$L$350722:$L$350727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74 C276 C253:C254 C247:C250 C287:C289 C280:C285 C262 C271:C272 C292:C293 C317:C318 C2:C245">
      <formula1>#REF!</formula1>
    </dataValidation>
    <dataValidation allowBlank="1" showInputMessage="1" showErrorMessage="1" errorTitle="Entrada no válida" error="Por favor seleccione un elemento de la lista" promptTitle="Seleccione un elemento de la lista" prompt=" Seleccione de la lista el CÓDIGO SECOP conforme al objeto del Contrato." sqref="C275 C263:C265 C255:C261 C246 C273 C251:C252 C278:C279 C267:C269"/>
    <dataValidation type="date" allowBlank="1" showInputMessage="1" errorTitle="Entrada no válida" error="Por favor escriba una fecha válida (AAAA/MM/DD)" promptTitle="Ingrese una fecha (AAAA/MM/DD)" prompt=" Registre la fecha en la cual se SUSCRIBIÓ el contrato  (Formato AAAA/MM/DD)." sqref="I69 I83 H269:H270 H272:H293 H148:H267 H295:H377 H2:H146">
      <formula1>1900/1/1</formula1>
      <formula2>3000/1/1</formula2>
    </dataValidation>
    <dataValidation type="textLength" allowBlank="1" showInputMessage="1" error="Escriba un texto  Maximo 390 Caracteres" promptTitle="Cualquier contenido Maximo 390 Caracteres" prompt=" Registre de manera breve el OBJETO del contrato. (MÁX 390 CARACTERES)." sqref="I248:I249 I252:I253 I287 I273 I275 I281:I282 I264:I266 V54 V57:V58 V65:V71 V85:V87 V74:V77 V79:V83 V269:V270 V2:V8 V89:V98 V251:V267 V60:V62 V272:V276 V10:V22 V148:V176 V178:V185 V187:V192 V25:V52 V278:V293 V194:V249 I324 I335 V295:V304 V306:V364 I367 V367:V377 V100:V146">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D256 D342 S261:U261 S331:U331 S327:U327 D28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D28:G28 D62:G62 D45:D46 D57:D58 D69:D70 D67:G67 D35:D36 D75:G75 D103:G103 D107:G107 D153:G153 D131:G131 D114:D116 D122:D123 D278:G278 D269:D270 D331:G331 D5 D8:D9 D127:D129 D248:D249 D273:D274 D252:D255 D280:D282 D257:D258 D264:D267 D284:D285 D260:D262 D287:D291 D302:G302 D311:G311 D321:D328 D314:G314 D316:G316 D334:D335 D318:G318 D372:G372 D337:D342 D77:G77 D2:D3 E29:G29 E76:G76 E315:G315 E317:G317 E2:G27 D30:G30 E31:G61 E63:G66 E68:G74 E78:G102 E104:G106 E108:G130 E132:G152 E154:G277 E279:G301 E303:G310 E312:G313 E319:G330 E332:G371 E373:G377">
      <formula1>0</formula1>
      <formula2>390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Z292 X293 X272:X291 X2:X17 X269:X270 Y136 X148:X267 X334:X377 X295:X332 Z343 X19:X14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K317:K318 K2:K293">
      <formula1>#REF!</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K294">
      <formula1>$D$350778:$D$350784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90:C291 C286">
      <formula1>$I$351048:$I$352740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66">
      <formula1>$I$351043:$I$352735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70">
      <formula1>$I$351129:$I$352821</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A269:AA291 AA246:AA266 AA293 L271:L293 AA319:AA342 L332:L342 AA367:AA377 O361 L367:L377 P2:P342">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O257:O258 O281 O273:O274 O260 O278:O279 O336:O340 O342 O331">
      <formula1>-2147483647</formula1>
      <formula2>2147483647</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O2:O5 O65 O70:O71 O28 O77:O78 O75 O103 O114:O116 O152:O153 O138 O73 O122:O123 O142:O143 O134 O136 O131 O53:O62 O224 O35:O51 O211 O8:O9 O127:O129 O177 O184:O185 O203:O205 S106:U107 S77:U77 S35:U36 S28:U28 S8:U9 S131:U131 S45:U46 S57:U58 S69:U70 S62:U62 S67:U67 S5:U5 S127:U129 S103:U103 S152:U153 S75:U75 S138:U138 S73:U73 S185:U185 S122:U123 S142:U143 S134:U134 S224:U224 S272:U291 S114:U116 S2:U3 S266:U267 S257:U258 S177:U177 S211:U211 S203:U205 S246:U255 S260:U260 S262:U264 S269:U269 O313 O311 O318 S302:U302 S314:U314 S311:U311 S316:U316 S328:U330 S318:U326 S336:U342 O367 S372:U372 S364:U366 S360:U362">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317:Q318 S317:U317 Q2:Q293">
      <formula1>#REF!</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94">
      <formula1>$K$350778:$K$350782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2:R377">
      <formula1>$L$350281:$L$350286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S65:U6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S270:U270 S256:U256 S265:U265">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W16 W278:W280 W282:W291 W22:W24 W18:W20 W293 W27 W272:W276 W10 W29:W52 W148:W254 W333:W335 W339:W341 W337 W330:W331 W310:W328 W344:W359 W77:W146">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X292:Y292 W343">
      <formula1>-2147483647</formula1>
      <formula2>2147483647</formula2>
    </dataValidation>
    <dataValidation type="textLength" allowBlank="1" showInputMessage="1" error="Escriba un texto  Maximo 390 Caracteres" promptTitle="Cualquier contenido Maximo 390 Caracteres" prompt=" Registre el número de la CÉDULA DE EXTRANJERÍA del Supervisor, SIN PUNTOS NI COMAS." sqref="W269:W270 W17 W28 W277 W281 W11:W15 W2:W9 W21 W25:W26 W75:W76 W68 W292 W53:W63 W72 W255:W267 W329 W308:W309 W342 W336 W338 W361:W377">
      <formula1>0</formula1>
      <formula2>390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Y293 Y269:Y270 Y272:Y291 Y137:Y267 Y295:Y377 Y2:Y13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Z272:Z291 Z269:Z270 Z148:Z267 Z293:Z342 Z344:Z376 Z2:Z146">
      <formula1>1900/1/1</formula1>
      <formula2>3000/1/1</formula2>
    </dataValidation>
  </dataValidations>
  <hyperlinks>
    <hyperlink ref="AB88" r:id="rId1"/>
    <hyperlink ref="AB96" r:id="rId2"/>
    <hyperlink ref="AB184" r:id="rId3"/>
    <hyperlink ref="AB200" r:id="rId4"/>
    <hyperlink ref="AB238" r:id="rId5"/>
    <hyperlink ref="AB239" r:id="rId6"/>
    <hyperlink ref="AB320"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8"/>
  <sheetViews>
    <sheetView tabSelected="1" workbookViewId="0">
      <pane ySplit="1" topLeftCell="A2" activePane="bottomLeft" state="frozen"/>
      <selection pane="bottomLeft" activeCell="D10" sqref="D10"/>
    </sheetView>
  </sheetViews>
  <sheetFormatPr baseColWidth="10" defaultRowHeight="15" x14ac:dyDescent="0.25"/>
  <cols>
    <col min="1" max="1" width="11.5703125" bestFit="1" customWidth="1"/>
    <col min="4" max="4" width="78.85546875" bestFit="1" customWidth="1"/>
    <col min="5" max="5" width="14.7109375" bestFit="1" customWidth="1"/>
    <col min="12" max="13" width="21.28515625" bestFit="1" customWidth="1"/>
    <col min="16" max="16" width="13.5703125" bestFit="1" customWidth="1"/>
    <col min="17" max="17" width="13.5703125" customWidth="1"/>
    <col min="18" max="18" width="17.85546875" bestFit="1" customWidth="1"/>
    <col min="20" max="20" width="11.5703125" bestFit="1" customWidth="1"/>
    <col min="21" max="23" width="14.7109375" bestFit="1" customWidth="1"/>
    <col min="26" max="26" width="11.5703125" bestFit="1" customWidth="1"/>
  </cols>
  <sheetData>
    <row r="1" spans="1:27" ht="56.25" x14ac:dyDescent="0.25">
      <c r="A1" s="1" t="s">
        <v>0</v>
      </c>
      <c r="B1" s="2" t="s">
        <v>1</v>
      </c>
      <c r="C1" s="3" t="s">
        <v>2</v>
      </c>
      <c r="D1" s="1" t="s">
        <v>3</v>
      </c>
      <c r="E1" s="2" t="s">
        <v>4</v>
      </c>
      <c r="F1" s="2" t="s">
        <v>5</v>
      </c>
      <c r="G1" s="2" t="s">
        <v>45</v>
      </c>
      <c r="H1" s="2" t="s">
        <v>6</v>
      </c>
      <c r="I1" s="2" t="s">
        <v>7</v>
      </c>
      <c r="J1" s="1" t="s">
        <v>8</v>
      </c>
      <c r="K1" s="18" t="s">
        <v>46</v>
      </c>
      <c r="L1" s="2" t="s">
        <v>47</v>
      </c>
      <c r="M1" s="4" t="s">
        <v>9</v>
      </c>
      <c r="N1" s="5" t="s">
        <v>10</v>
      </c>
      <c r="O1" s="5" t="s">
        <v>11</v>
      </c>
      <c r="P1" s="113" t="s">
        <v>1273</v>
      </c>
      <c r="Q1" s="6" t="s">
        <v>1272</v>
      </c>
      <c r="R1" s="6" t="s">
        <v>13</v>
      </c>
      <c r="S1" s="2" t="s">
        <v>14</v>
      </c>
      <c r="T1" s="3" t="s">
        <v>15</v>
      </c>
      <c r="U1" s="2" t="s">
        <v>16</v>
      </c>
      <c r="V1" s="2" t="s">
        <v>17</v>
      </c>
      <c r="W1" s="1" t="s">
        <v>18</v>
      </c>
      <c r="X1" s="1" t="s">
        <v>19</v>
      </c>
      <c r="Y1" s="7" t="s">
        <v>20</v>
      </c>
      <c r="Z1" s="19" t="s">
        <v>21</v>
      </c>
      <c r="AA1" s="20" t="s">
        <v>48</v>
      </c>
    </row>
    <row r="2" spans="1:27" x14ac:dyDescent="0.25">
      <c r="A2" s="124" t="s">
        <v>690</v>
      </c>
      <c r="B2" s="151" t="s">
        <v>23</v>
      </c>
      <c r="C2" s="125" t="s">
        <v>49</v>
      </c>
      <c r="D2" s="125" t="s">
        <v>1155</v>
      </c>
      <c r="E2" s="126">
        <v>44869</v>
      </c>
      <c r="F2" s="125" t="s">
        <v>1156</v>
      </c>
      <c r="G2" s="131"/>
      <c r="H2" s="125" t="s">
        <v>52</v>
      </c>
      <c r="I2" s="138" t="s">
        <v>53</v>
      </c>
      <c r="J2" s="131"/>
      <c r="K2" s="131"/>
      <c r="L2" s="127">
        <v>1700220</v>
      </c>
      <c r="M2" s="128" t="e">
        <v>#VALUE!</v>
      </c>
      <c r="N2" s="125" t="s">
        <v>54</v>
      </c>
      <c r="O2" s="125" t="s">
        <v>55</v>
      </c>
      <c r="P2" s="129" t="s">
        <v>1481</v>
      </c>
      <c r="Q2" s="130"/>
      <c r="R2" s="130">
        <v>22193901</v>
      </c>
      <c r="S2" s="125" t="s">
        <v>27</v>
      </c>
      <c r="T2" s="125"/>
      <c r="U2" s="126">
        <v>44870</v>
      </c>
      <c r="V2" s="126">
        <v>45219</v>
      </c>
      <c r="W2" s="126"/>
      <c r="X2" s="131" t="s">
        <v>28</v>
      </c>
      <c r="Y2" s="132" t="s">
        <v>1157</v>
      </c>
      <c r="Z2" s="131">
        <v>2023</v>
      </c>
      <c r="AA2" s="131" t="s">
        <v>1158</v>
      </c>
    </row>
    <row r="3" spans="1:27" x14ac:dyDescent="0.25">
      <c r="A3" s="124" t="s">
        <v>1159</v>
      </c>
      <c r="B3" s="151" t="s">
        <v>23</v>
      </c>
      <c r="C3" s="125" t="s">
        <v>49</v>
      </c>
      <c r="D3" s="125" t="s">
        <v>1160</v>
      </c>
      <c r="E3" s="126">
        <v>44869</v>
      </c>
      <c r="F3" s="133" t="s">
        <v>1161</v>
      </c>
      <c r="G3" s="131"/>
      <c r="H3" s="125" t="s">
        <v>52</v>
      </c>
      <c r="I3" s="138" t="s">
        <v>53</v>
      </c>
      <c r="J3" s="131"/>
      <c r="K3" s="131"/>
      <c r="L3" s="127">
        <v>1700220</v>
      </c>
      <c r="M3" s="128" t="e">
        <v>#VALUE!</v>
      </c>
      <c r="N3" s="125" t="s">
        <v>54</v>
      </c>
      <c r="O3" s="125" t="s">
        <v>55</v>
      </c>
      <c r="P3" s="129" t="s">
        <v>1482</v>
      </c>
      <c r="Q3" s="130"/>
      <c r="R3" s="130">
        <v>1001443449</v>
      </c>
      <c r="S3" s="125" t="s">
        <v>27</v>
      </c>
      <c r="T3" s="125"/>
      <c r="U3" s="126">
        <v>44870</v>
      </c>
      <c r="V3" s="126">
        <v>45219</v>
      </c>
      <c r="W3" s="126"/>
      <c r="X3" s="131" t="s">
        <v>28</v>
      </c>
      <c r="Y3" s="132" t="s">
        <v>1162</v>
      </c>
      <c r="Z3" s="131">
        <v>2023</v>
      </c>
      <c r="AA3" s="131" t="s">
        <v>1158</v>
      </c>
    </row>
    <row r="4" spans="1:27" x14ac:dyDescent="0.25">
      <c r="A4" s="124" t="s">
        <v>1163</v>
      </c>
      <c r="B4" s="151" t="s">
        <v>23</v>
      </c>
      <c r="C4" s="125" t="s">
        <v>49</v>
      </c>
      <c r="D4" s="131" t="s">
        <v>1164</v>
      </c>
      <c r="E4" s="126">
        <v>44897</v>
      </c>
      <c r="F4" s="133" t="s">
        <v>1165</v>
      </c>
      <c r="G4" s="131"/>
      <c r="H4" s="125" t="s">
        <v>52</v>
      </c>
      <c r="I4" s="138" t="s">
        <v>53</v>
      </c>
      <c r="J4" s="131"/>
      <c r="K4" s="131"/>
      <c r="L4" s="127">
        <v>1497991</v>
      </c>
      <c r="M4" s="128" t="e">
        <v>#VALUE!</v>
      </c>
      <c r="N4" s="125" t="s">
        <v>54</v>
      </c>
      <c r="O4" s="125" t="s">
        <v>55</v>
      </c>
      <c r="P4" s="134" t="s">
        <v>1400</v>
      </c>
      <c r="Q4" s="135"/>
      <c r="R4" s="135">
        <v>1104697308</v>
      </c>
      <c r="S4" s="125" t="s">
        <v>1166</v>
      </c>
      <c r="T4" s="125"/>
      <c r="U4" s="126">
        <v>44900</v>
      </c>
      <c r="V4" s="126">
        <v>44985</v>
      </c>
      <c r="W4" s="126"/>
      <c r="X4" s="131" t="s">
        <v>99</v>
      </c>
      <c r="Y4" s="131" t="s">
        <v>1167</v>
      </c>
      <c r="Z4" s="131">
        <v>2023</v>
      </c>
      <c r="AA4" s="131" t="s">
        <v>1158</v>
      </c>
    </row>
    <row r="5" spans="1:27" x14ac:dyDescent="0.25">
      <c r="A5" s="153" t="s">
        <v>1168</v>
      </c>
      <c r="B5" s="151" t="s">
        <v>23</v>
      </c>
      <c r="C5" s="125" t="s">
        <v>49</v>
      </c>
      <c r="D5" s="131" t="s">
        <v>1169</v>
      </c>
      <c r="E5" s="126">
        <v>44986</v>
      </c>
      <c r="F5" s="133" t="s">
        <v>1165</v>
      </c>
      <c r="G5" s="131"/>
      <c r="H5" s="125" t="s">
        <v>52</v>
      </c>
      <c r="I5" s="138" t="s">
        <v>53</v>
      </c>
      <c r="J5" s="131"/>
      <c r="K5" s="131"/>
      <c r="L5" s="127">
        <v>1497991</v>
      </c>
      <c r="M5" s="128" t="e">
        <v>#VALUE!</v>
      </c>
      <c r="N5" s="125" t="s">
        <v>54</v>
      </c>
      <c r="O5" s="125" t="s">
        <v>55</v>
      </c>
      <c r="P5" s="134" t="s">
        <v>1483</v>
      </c>
      <c r="Q5" s="135"/>
      <c r="R5" s="135">
        <v>1104695130</v>
      </c>
      <c r="S5" s="125" t="s">
        <v>1166</v>
      </c>
      <c r="T5" s="125"/>
      <c r="U5" s="126">
        <v>44986</v>
      </c>
      <c r="V5" s="126">
        <v>45111</v>
      </c>
      <c r="W5" s="126"/>
      <c r="X5" s="131" t="s">
        <v>99</v>
      </c>
      <c r="Y5" s="131" t="s">
        <v>1167</v>
      </c>
      <c r="Z5" s="131">
        <v>2023</v>
      </c>
      <c r="AA5" s="131" t="s">
        <v>1158</v>
      </c>
    </row>
    <row r="6" spans="1:27" x14ac:dyDescent="0.25">
      <c r="A6" s="153" t="s">
        <v>1168</v>
      </c>
      <c r="B6" s="151" t="s">
        <v>23</v>
      </c>
      <c r="C6" s="125" t="s">
        <v>49</v>
      </c>
      <c r="D6" s="131" t="s">
        <v>1170</v>
      </c>
      <c r="E6" s="126">
        <v>45112</v>
      </c>
      <c r="F6" s="133" t="s">
        <v>1165</v>
      </c>
      <c r="G6" s="131"/>
      <c r="H6" s="125" t="s">
        <v>52</v>
      </c>
      <c r="I6" s="138"/>
      <c r="J6" s="131"/>
      <c r="K6" s="131"/>
      <c r="L6" s="127">
        <v>1497991</v>
      </c>
      <c r="M6" s="128" t="e">
        <v>#VALUE!</v>
      </c>
      <c r="N6" s="125" t="s">
        <v>54</v>
      </c>
      <c r="O6" s="125" t="s">
        <v>55</v>
      </c>
      <c r="P6" s="134" t="s">
        <v>1484</v>
      </c>
      <c r="Q6" s="135"/>
      <c r="R6" s="135">
        <v>93299847</v>
      </c>
      <c r="S6" s="125" t="s">
        <v>1166</v>
      </c>
      <c r="T6" s="125"/>
      <c r="U6" s="126">
        <v>45112</v>
      </c>
      <c r="V6" s="126">
        <v>45220</v>
      </c>
      <c r="W6" s="126"/>
      <c r="X6" s="131" t="s">
        <v>28</v>
      </c>
      <c r="Y6" s="131"/>
      <c r="Z6" s="131">
        <v>2023</v>
      </c>
      <c r="AA6" s="131" t="s">
        <v>1158</v>
      </c>
    </row>
    <row r="7" spans="1:27" x14ac:dyDescent="0.25">
      <c r="A7" s="124" t="s">
        <v>1171</v>
      </c>
      <c r="B7" s="151" t="s">
        <v>23</v>
      </c>
      <c r="C7" s="125" t="s">
        <v>49</v>
      </c>
      <c r="D7" s="131" t="s">
        <v>1172</v>
      </c>
      <c r="E7" s="126">
        <v>44900</v>
      </c>
      <c r="F7" s="131" t="s">
        <v>1173</v>
      </c>
      <c r="G7" s="131"/>
      <c r="H7" s="125" t="s">
        <v>52</v>
      </c>
      <c r="I7" s="138" t="s">
        <v>53</v>
      </c>
      <c r="J7" s="131"/>
      <c r="K7" s="131"/>
      <c r="L7" s="127">
        <v>1497991</v>
      </c>
      <c r="M7" s="128" t="e">
        <v>#VALUE!</v>
      </c>
      <c r="N7" s="125" t="s">
        <v>54</v>
      </c>
      <c r="O7" s="125" t="s">
        <v>55</v>
      </c>
      <c r="P7" s="134" t="s">
        <v>1485</v>
      </c>
      <c r="Q7" s="135"/>
      <c r="R7" s="135">
        <v>75065229</v>
      </c>
      <c r="S7" s="125" t="s">
        <v>94</v>
      </c>
      <c r="T7" s="125"/>
      <c r="U7" s="126">
        <v>44900</v>
      </c>
      <c r="V7" s="126">
        <v>45220</v>
      </c>
      <c r="W7" s="126"/>
      <c r="X7" s="131" t="s">
        <v>28</v>
      </c>
      <c r="Y7" s="131" t="s">
        <v>1174</v>
      </c>
      <c r="Z7" s="131">
        <v>2023</v>
      </c>
      <c r="AA7" s="131" t="s">
        <v>1158</v>
      </c>
    </row>
    <row r="8" spans="1:27" x14ac:dyDescent="0.25">
      <c r="A8" s="124" t="s">
        <v>1175</v>
      </c>
      <c r="B8" s="151" t="s">
        <v>23</v>
      </c>
      <c r="C8" s="125" t="s">
        <v>49</v>
      </c>
      <c r="D8" s="131" t="s">
        <v>1176</v>
      </c>
      <c r="E8" s="126">
        <v>44900</v>
      </c>
      <c r="F8" s="133" t="s">
        <v>1177</v>
      </c>
      <c r="G8" s="131"/>
      <c r="H8" s="125" t="s">
        <v>52</v>
      </c>
      <c r="I8" s="138" t="s">
        <v>53</v>
      </c>
      <c r="J8" s="131"/>
      <c r="K8" s="131"/>
      <c r="L8" s="136">
        <v>4278535</v>
      </c>
      <c r="M8" s="128" t="e">
        <v>#VALUE!</v>
      </c>
      <c r="N8" s="125" t="s">
        <v>54</v>
      </c>
      <c r="O8" s="125" t="s">
        <v>55</v>
      </c>
      <c r="P8" s="134" t="s">
        <v>1486</v>
      </c>
      <c r="Q8" s="135"/>
      <c r="R8" s="135">
        <v>1036635430</v>
      </c>
      <c r="S8" s="125" t="s">
        <v>27</v>
      </c>
      <c r="T8" s="125"/>
      <c r="U8" s="126">
        <v>44900</v>
      </c>
      <c r="V8" s="126">
        <v>45225</v>
      </c>
      <c r="W8" s="126">
        <v>45092</v>
      </c>
      <c r="X8" s="131" t="s">
        <v>28</v>
      </c>
      <c r="Y8" s="131" t="s">
        <v>1178</v>
      </c>
      <c r="Z8" s="131">
        <v>2023</v>
      </c>
      <c r="AA8" s="131" t="s">
        <v>1158</v>
      </c>
    </row>
    <row r="9" spans="1:27" x14ac:dyDescent="0.25">
      <c r="A9" s="124" t="s">
        <v>1179</v>
      </c>
      <c r="B9" s="151" t="s">
        <v>23</v>
      </c>
      <c r="C9" s="125" t="s">
        <v>49</v>
      </c>
      <c r="D9" s="131" t="s">
        <v>1180</v>
      </c>
      <c r="E9" s="126">
        <v>44900</v>
      </c>
      <c r="F9" s="131" t="s">
        <v>1181</v>
      </c>
      <c r="G9" s="131"/>
      <c r="H9" s="125" t="s">
        <v>52</v>
      </c>
      <c r="I9" s="138" t="s">
        <v>53</v>
      </c>
      <c r="J9" s="131"/>
      <c r="K9" s="131"/>
      <c r="L9" s="136">
        <v>1497991</v>
      </c>
      <c r="M9" s="128" t="e">
        <v>#VALUE!</v>
      </c>
      <c r="N9" s="125" t="s">
        <v>54</v>
      </c>
      <c r="O9" s="125" t="s">
        <v>55</v>
      </c>
      <c r="P9" s="134" t="s">
        <v>1431</v>
      </c>
      <c r="Q9" s="135"/>
      <c r="R9" s="135">
        <v>9930098</v>
      </c>
      <c r="S9" s="125" t="s">
        <v>94</v>
      </c>
      <c r="T9" s="125"/>
      <c r="U9" s="126">
        <v>44900</v>
      </c>
      <c r="V9" s="126">
        <v>45220</v>
      </c>
      <c r="W9" s="126">
        <v>45107</v>
      </c>
      <c r="X9" s="131" t="s">
        <v>154</v>
      </c>
      <c r="Y9" s="131" t="s">
        <v>1182</v>
      </c>
      <c r="Z9" s="131">
        <v>2023</v>
      </c>
      <c r="AA9" s="131" t="s">
        <v>1158</v>
      </c>
    </row>
    <row r="10" spans="1:27" x14ac:dyDescent="0.25">
      <c r="A10" s="124" t="s">
        <v>1183</v>
      </c>
      <c r="B10" s="151" t="s">
        <v>23</v>
      </c>
      <c r="C10" s="125" t="s">
        <v>49</v>
      </c>
      <c r="D10" s="131" t="s">
        <v>1184</v>
      </c>
      <c r="E10" s="126">
        <v>44900</v>
      </c>
      <c r="F10" s="131" t="s">
        <v>1185</v>
      </c>
      <c r="G10" s="131"/>
      <c r="H10" s="125" t="s">
        <v>52</v>
      </c>
      <c r="I10" s="138" t="s">
        <v>53</v>
      </c>
      <c r="J10" s="131"/>
      <c r="K10" s="131"/>
      <c r="L10" s="136">
        <v>1497991</v>
      </c>
      <c r="M10" s="128" t="e">
        <v>#VALUE!</v>
      </c>
      <c r="N10" s="125" t="s">
        <v>54</v>
      </c>
      <c r="O10" s="125" t="s">
        <v>55</v>
      </c>
      <c r="P10" s="134" t="s">
        <v>1417</v>
      </c>
      <c r="Q10" s="135"/>
      <c r="R10" s="135">
        <v>1110501353</v>
      </c>
      <c r="S10" s="125" t="s">
        <v>94</v>
      </c>
      <c r="T10" s="125"/>
      <c r="U10" s="126">
        <v>44900</v>
      </c>
      <c r="V10" s="126">
        <v>44985</v>
      </c>
      <c r="W10" s="126"/>
      <c r="X10" s="131" t="s">
        <v>99</v>
      </c>
      <c r="Y10" s="131" t="s">
        <v>1186</v>
      </c>
      <c r="Z10" s="131">
        <v>2023</v>
      </c>
      <c r="AA10" s="131" t="s">
        <v>1158</v>
      </c>
    </row>
    <row r="11" spans="1:27" x14ac:dyDescent="0.25">
      <c r="A11" s="153" t="s">
        <v>1187</v>
      </c>
      <c r="B11" s="151" t="s">
        <v>23</v>
      </c>
      <c r="C11" s="125" t="s">
        <v>49</v>
      </c>
      <c r="D11" s="131" t="s">
        <v>1188</v>
      </c>
      <c r="E11" s="126">
        <v>44986</v>
      </c>
      <c r="F11" s="131" t="s">
        <v>1185</v>
      </c>
      <c r="G11" s="131"/>
      <c r="H11" s="125" t="s">
        <v>52</v>
      </c>
      <c r="I11" s="138" t="s">
        <v>53</v>
      </c>
      <c r="J11" s="131"/>
      <c r="K11" s="131"/>
      <c r="L11" s="136">
        <v>1497991</v>
      </c>
      <c r="M11" s="128" t="e">
        <v>#VALUE!</v>
      </c>
      <c r="N11" s="125" t="s">
        <v>54</v>
      </c>
      <c r="O11" s="125" t="s">
        <v>55</v>
      </c>
      <c r="P11" s="134" t="s">
        <v>1487</v>
      </c>
      <c r="Q11" s="135"/>
      <c r="R11" s="135">
        <v>2717758</v>
      </c>
      <c r="S11" s="125" t="s">
        <v>94</v>
      </c>
      <c r="T11" s="125"/>
      <c r="U11" s="126">
        <v>44986</v>
      </c>
      <c r="V11" s="126">
        <v>45220</v>
      </c>
      <c r="W11" s="126"/>
      <c r="X11" s="131" t="s">
        <v>28</v>
      </c>
      <c r="Y11" s="131" t="s">
        <v>1186</v>
      </c>
      <c r="Z11" s="131">
        <v>2023</v>
      </c>
      <c r="AA11" s="131" t="s">
        <v>1158</v>
      </c>
    </row>
    <row r="12" spans="1:27" x14ac:dyDescent="0.25">
      <c r="A12" s="124" t="s">
        <v>1189</v>
      </c>
      <c r="B12" s="151" t="s">
        <v>23</v>
      </c>
      <c r="C12" s="125" t="s">
        <v>49</v>
      </c>
      <c r="D12" s="131" t="s">
        <v>1190</v>
      </c>
      <c r="E12" s="126">
        <v>44897</v>
      </c>
      <c r="F12" s="133" t="s">
        <v>1191</v>
      </c>
      <c r="G12" s="131"/>
      <c r="H12" s="125" t="s">
        <v>52</v>
      </c>
      <c r="I12" s="138" t="s">
        <v>53</v>
      </c>
      <c r="J12" s="131"/>
      <c r="K12" s="131"/>
      <c r="L12" s="136">
        <v>2896360</v>
      </c>
      <c r="M12" s="128" t="e">
        <v>#VALUE!</v>
      </c>
      <c r="N12" s="125" t="s">
        <v>54</v>
      </c>
      <c r="O12" s="125" t="s">
        <v>55</v>
      </c>
      <c r="P12" s="134" t="s">
        <v>1488</v>
      </c>
      <c r="Q12" s="135"/>
      <c r="R12" s="135">
        <v>41943079</v>
      </c>
      <c r="S12" s="125" t="s">
        <v>94</v>
      </c>
      <c r="T12" s="125"/>
      <c r="U12" s="126">
        <v>44897</v>
      </c>
      <c r="V12" s="126">
        <v>45230</v>
      </c>
      <c r="W12" s="126"/>
      <c r="X12" s="131" t="s">
        <v>28</v>
      </c>
      <c r="Y12" s="131" t="s">
        <v>1192</v>
      </c>
      <c r="Z12" s="131">
        <v>2023</v>
      </c>
      <c r="AA12" s="131" t="s">
        <v>1158</v>
      </c>
    </row>
    <row r="13" spans="1:27" x14ac:dyDescent="0.25">
      <c r="A13" s="124" t="s">
        <v>1193</v>
      </c>
      <c r="B13" s="151" t="s">
        <v>23</v>
      </c>
      <c r="C13" s="125" t="s">
        <v>49</v>
      </c>
      <c r="D13" s="131" t="s">
        <v>538</v>
      </c>
      <c r="E13" s="126">
        <v>44897</v>
      </c>
      <c r="F13" s="133" t="s">
        <v>1194</v>
      </c>
      <c r="G13" s="131"/>
      <c r="H13" s="125" t="s">
        <v>52</v>
      </c>
      <c r="I13" s="138" t="s">
        <v>53</v>
      </c>
      <c r="J13" s="131"/>
      <c r="K13" s="131"/>
      <c r="L13" s="136">
        <v>1497991</v>
      </c>
      <c r="M13" s="128" t="e">
        <v>#VALUE!</v>
      </c>
      <c r="N13" s="125" t="s">
        <v>54</v>
      </c>
      <c r="O13" s="125" t="s">
        <v>55</v>
      </c>
      <c r="P13" s="134" t="s">
        <v>1390</v>
      </c>
      <c r="Q13" s="135"/>
      <c r="R13" s="135">
        <v>1104697983</v>
      </c>
      <c r="S13" s="125" t="s">
        <v>94</v>
      </c>
      <c r="T13" s="125"/>
      <c r="U13" s="126">
        <v>44897</v>
      </c>
      <c r="V13" s="126">
        <v>44985</v>
      </c>
      <c r="W13" s="126"/>
      <c r="X13" s="131" t="s">
        <v>99</v>
      </c>
      <c r="Y13" s="131" t="s">
        <v>1195</v>
      </c>
      <c r="Z13" s="131">
        <v>2023</v>
      </c>
      <c r="AA13" s="131" t="s">
        <v>1158</v>
      </c>
    </row>
    <row r="14" spans="1:27" x14ac:dyDescent="0.25">
      <c r="A14" s="154" t="s">
        <v>1196</v>
      </c>
      <c r="B14" s="151" t="s">
        <v>23</v>
      </c>
      <c r="C14" s="125" t="s">
        <v>49</v>
      </c>
      <c r="D14" s="131" t="s">
        <v>1197</v>
      </c>
      <c r="E14" s="126">
        <v>44986</v>
      </c>
      <c r="F14" s="133" t="s">
        <v>1194</v>
      </c>
      <c r="G14" s="131"/>
      <c r="H14" s="125" t="s">
        <v>52</v>
      </c>
      <c r="I14" s="138" t="s">
        <v>53</v>
      </c>
      <c r="J14" s="131"/>
      <c r="K14" s="131"/>
      <c r="L14" s="136">
        <v>1497991</v>
      </c>
      <c r="M14" s="128" t="e">
        <v>#VALUE!</v>
      </c>
      <c r="N14" s="125" t="s">
        <v>54</v>
      </c>
      <c r="O14" s="125" t="s">
        <v>55</v>
      </c>
      <c r="P14" s="134" t="s">
        <v>1430</v>
      </c>
      <c r="Q14" s="135"/>
      <c r="R14" s="135">
        <v>1053854922</v>
      </c>
      <c r="S14" s="125" t="s">
        <v>94</v>
      </c>
      <c r="T14" s="125"/>
      <c r="U14" s="126">
        <v>44986</v>
      </c>
      <c r="V14" s="126">
        <v>45176</v>
      </c>
      <c r="W14" s="126"/>
      <c r="X14" s="131" t="s">
        <v>56</v>
      </c>
      <c r="Y14" s="131" t="s">
        <v>1195</v>
      </c>
      <c r="Z14" s="131">
        <v>2023</v>
      </c>
      <c r="AA14" s="131" t="s">
        <v>1158</v>
      </c>
    </row>
    <row r="15" spans="1:27" x14ac:dyDescent="0.25">
      <c r="A15" s="124" t="s">
        <v>1198</v>
      </c>
      <c r="B15" s="151" t="s">
        <v>23</v>
      </c>
      <c r="C15" s="125" t="s">
        <v>49</v>
      </c>
      <c r="D15" s="131" t="s">
        <v>1199</v>
      </c>
      <c r="E15" s="126">
        <v>44897</v>
      </c>
      <c r="F15" s="133" t="s">
        <v>1200</v>
      </c>
      <c r="G15" s="131"/>
      <c r="H15" s="125" t="s">
        <v>52</v>
      </c>
      <c r="I15" s="138" t="s">
        <v>53</v>
      </c>
      <c r="J15" s="131"/>
      <c r="K15" s="131"/>
      <c r="L15" s="136">
        <v>1497991</v>
      </c>
      <c r="M15" s="128" t="e">
        <v>#VALUE!</v>
      </c>
      <c r="N15" s="125" t="s">
        <v>54</v>
      </c>
      <c r="O15" s="125" t="s">
        <v>55</v>
      </c>
      <c r="P15" s="134" t="s">
        <v>1489</v>
      </c>
      <c r="Q15" s="135"/>
      <c r="R15" s="135">
        <v>1004752284</v>
      </c>
      <c r="S15" s="125" t="s">
        <v>94</v>
      </c>
      <c r="T15" s="125"/>
      <c r="U15" s="126">
        <v>44897</v>
      </c>
      <c r="V15" s="126">
        <v>45225</v>
      </c>
      <c r="W15" s="126"/>
      <c r="X15" s="131" t="s">
        <v>28</v>
      </c>
      <c r="Y15" s="131" t="s">
        <v>1201</v>
      </c>
      <c r="Z15" s="131">
        <v>2023</v>
      </c>
      <c r="AA15" s="131" t="s">
        <v>1158</v>
      </c>
    </row>
    <row r="16" spans="1:27" x14ac:dyDescent="0.25">
      <c r="A16" s="124" t="s">
        <v>1202</v>
      </c>
      <c r="B16" s="151" t="s">
        <v>23</v>
      </c>
      <c r="C16" s="125" t="s">
        <v>49</v>
      </c>
      <c r="D16" s="131" t="s">
        <v>1203</v>
      </c>
      <c r="E16" s="126">
        <v>44902</v>
      </c>
      <c r="F16" s="133" t="s">
        <v>1204</v>
      </c>
      <c r="G16" s="131"/>
      <c r="H16" s="125" t="s">
        <v>52</v>
      </c>
      <c r="I16" s="138" t="s">
        <v>53</v>
      </c>
      <c r="J16" s="131"/>
      <c r="K16" s="131"/>
      <c r="L16" s="127">
        <v>1497991</v>
      </c>
      <c r="M16" s="128" t="e">
        <v>#VALUE!</v>
      </c>
      <c r="N16" s="125" t="s">
        <v>54</v>
      </c>
      <c r="O16" s="125" t="s">
        <v>55</v>
      </c>
      <c r="P16" s="134" t="s">
        <v>1490</v>
      </c>
      <c r="Q16" s="135"/>
      <c r="R16" s="135">
        <v>1004720380</v>
      </c>
      <c r="S16" s="125" t="s">
        <v>279</v>
      </c>
      <c r="T16" s="125"/>
      <c r="U16" s="126">
        <v>44902</v>
      </c>
      <c r="V16" s="126">
        <v>45220</v>
      </c>
      <c r="W16" s="126"/>
      <c r="X16" s="131" t="s">
        <v>28</v>
      </c>
      <c r="Y16" s="131" t="s">
        <v>1205</v>
      </c>
      <c r="Z16" s="131">
        <v>2023</v>
      </c>
      <c r="AA16" s="131" t="s">
        <v>1158</v>
      </c>
    </row>
    <row r="17" spans="1:27" x14ac:dyDescent="0.25">
      <c r="A17" s="124" t="s">
        <v>1206</v>
      </c>
      <c r="B17" s="151" t="s">
        <v>23</v>
      </c>
      <c r="C17" s="125" t="s">
        <v>49</v>
      </c>
      <c r="D17" s="131" t="s">
        <v>1207</v>
      </c>
      <c r="E17" s="126">
        <v>44902</v>
      </c>
      <c r="F17" s="133" t="s">
        <v>1208</v>
      </c>
      <c r="G17" s="131"/>
      <c r="H17" s="125" t="s">
        <v>52</v>
      </c>
      <c r="I17" s="138" t="s">
        <v>53</v>
      </c>
      <c r="J17" s="131"/>
      <c r="K17" s="131"/>
      <c r="L17" s="127">
        <v>2481571</v>
      </c>
      <c r="M17" s="128" t="e">
        <v>#VALUE!</v>
      </c>
      <c r="N17" s="125" t="s">
        <v>54</v>
      </c>
      <c r="O17" s="125" t="s">
        <v>55</v>
      </c>
      <c r="P17" s="129" t="s">
        <v>1491</v>
      </c>
      <c r="Q17" s="130"/>
      <c r="R17" s="130">
        <v>1045080175</v>
      </c>
      <c r="S17" s="125" t="s">
        <v>27</v>
      </c>
      <c r="T17" s="125"/>
      <c r="U17" s="126">
        <v>44902</v>
      </c>
      <c r="V17" s="126">
        <v>45219</v>
      </c>
      <c r="W17" s="126">
        <v>45049</v>
      </c>
      <c r="X17" s="131" t="s">
        <v>154</v>
      </c>
      <c r="Y17" s="131" t="s">
        <v>1209</v>
      </c>
      <c r="Z17" s="131">
        <v>2023</v>
      </c>
      <c r="AA17" s="131" t="s">
        <v>1158</v>
      </c>
    </row>
    <row r="18" spans="1:27" x14ac:dyDescent="0.25">
      <c r="A18" s="124">
        <v>176</v>
      </c>
      <c r="B18" s="151" t="s">
        <v>23</v>
      </c>
      <c r="C18" s="125" t="s">
        <v>49</v>
      </c>
      <c r="D18" s="131" t="s">
        <v>1210</v>
      </c>
      <c r="E18" s="126">
        <v>44909</v>
      </c>
      <c r="F18" s="133" t="s">
        <v>1211</v>
      </c>
      <c r="G18" s="131"/>
      <c r="H18" s="125" t="s">
        <v>52</v>
      </c>
      <c r="I18" s="138" t="s">
        <v>53</v>
      </c>
      <c r="J18" s="131"/>
      <c r="K18" s="131"/>
      <c r="L18" s="127">
        <v>1497991</v>
      </c>
      <c r="M18" s="128" t="e">
        <v>#VALUE!</v>
      </c>
      <c r="N18" s="125" t="s">
        <v>54</v>
      </c>
      <c r="O18" s="125" t="s">
        <v>55</v>
      </c>
      <c r="P18" s="134" t="s">
        <v>1492</v>
      </c>
      <c r="Q18" s="135"/>
      <c r="R18" s="135">
        <v>1088322070</v>
      </c>
      <c r="S18" s="125" t="s">
        <v>279</v>
      </c>
      <c r="T18" s="125"/>
      <c r="U18" s="126">
        <v>44909</v>
      </c>
      <c r="V18" s="126">
        <v>45220</v>
      </c>
      <c r="W18" s="126"/>
      <c r="X18" s="131" t="s">
        <v>28</v>
      </c>
      <c r="Y18" s="131" t="s">
        <v>1212</v>
      </c>
      <c r="Z18" s="131">
        <v>2023</v>
      </c>
      <c r="AA18" s="131" t="s">
        <v>1158</v>
      </c>
    </row>
    <row r="19" spans="1:27" x14ac:dyDescent="0.25">
      <c r="A19" s="124" t="s">
        <v>209</v>
      </c>
      <c r="B19" s="151" t="s">
        <v>23</v>
      </c>
      <c r="C19" s="125" t="s">
        <v>984</v>
      </c>
      <c r="D19" s="131" t="s">
        <v>1213</v>
      </c>
      <c r="E19" s="126">
        <v>44897</v>
      </c>
      <c r="F19" s="131" t="s">
        <v>1214</v>
      </c>
      <c r="G19" s="131"/>
      <c r="H19" s="125" t="s">
        <v>852</v>
      </c>
      <c r="I19" s="138" t="s">
        <v>853</v>
      </c>
      <c r="J19" s="131"/>
      <c r="K19" s="131"/>
      <c r="L19" s="137">
        <v>183171.43</v>
      </c>
      <c r="M19" s="128" t="e">
        <v>#VALUE!</v>
      </c>
      <c r="N19" s="125" t="s">
        <v>781</v>
      </c>
      <c r="O19" s="125" t="s">
        <v>26</v>
      </c>
      <c r="P19" s="130"/>
      <c r="Q19" s="130"/>
      <c r="R19" s="130"/>
      <c r="S19" s="125" t="s">
        <v>94</v>
      </c>
      <c r="T19" s="125"/>
      <c r="U19" s="126">
        <v>44900</v>
      </c>
      <c r="V19" s="126">
        <v>45199</v>
      </c>
      <c r="W19" s="126"/>
      <c r="X19" s="131" t="s">
        <v>28</v>
      </c>
      <c r="Y19" s="131" t="s">
        <v>1215</v>
      </c>
      <c r="Z19" s="131">
        <v>2023</v>
      </c>
      <c r="AA19" s="131" t="s">
        <v>1158</v>
      </c>
    </row>
    <row r="20" spans="1:27" x14ac:dyDescent="0.25">
      <c r="A20" s="124" t="s">
        <v>215</v>
      </c>
      <c r="B20" s="151" t="s">
        <v>23</v>
      </c>
      <c r="C20" s="125" t="s">
        <v>1216</v>
      </c>
      <c r="D20" s="125" t="s">
        <v>1217</v>
      </c>
      <c r="E20" s="126">
        <v>44901</v>
      </c>
      <c r="F20" s="125" t="s">
        <v>1218</v>
      </c>
      <c r="G20" s="131"/>
      <c r="H20" s="125" t="s">
        <v>852</v>
      </c>
      <c r="I20" s="138" t="s">
        <v>853</v>
      </c>
      <c r="J20" s="131"/>
      <c r="K20" s="131"/>
      <c r="L20" s="127">
        <v>3867247</v>
      </c>
      <c r="M20" s="128" t="e">
        <v>#VALUE!</v>
      </c>
      <c r="N20" s="125" t="s">
        <v>781</v>
      </c>
      <c r="O20" s="125" t="s">
        <v>26</v>
      </c>
      <c r="P20" s="130"/>
      <c r="Q20" s="130"/>
      <c r="R20" s="130"/>
      <c r="S20" s="125" t="s">
        <v>27</v>
      </c>
      <c r="T20" s="125"/>
      <c r="U20" s="126">
        <v>44907</v>
      </c>
      <c r="V20" s="126">
        <v>45245</v>
      </c>
      <c r="W20" s="126"/>
      <c r="X20" s="131" t="s">
        <v>28</v>
      </c>
      <c r="Y20" s="131" t="s">
        <v>1219</v>
      </c>
      <c r="Z20" s="131">
        <v>2023</v>
      </c>
      <c r="AA20" s="131" t="s">
        <v>1158</v>
      </c>
    </row>
    <row r="21" spans="1:27" x14ac:dyDescent="0.25">
      <c r="A21" s="124" t="s">
        <v>221</v>
      </c>
      <c r="B21" s="151" t="s">
        <v>23</v>
      </c>
      <c r="C21" s="125" t="s">
        <v>984</v>
      </c>
      <c r="D21" s="125" t="s">
        <v>1220</v>
      </c>
      <c r="E21" s="126">
        <v>44902</v>
      </c>
      <c r="F21" s="125" t="s">
        <v>1221</v>
      </c>
      <c r="G21" s="131"/>
      <c r="H21" s="125" t="s">
        <v>852</v>
      </c>
      <c r="I21" s="147" t="s">
        <v>853</v>
      </c>
      <c r="J21" s="131"/>
      <c r="K21" s="131"/>
      <c r="L21" s="137">
        <v>213847</v>
      </c>
      <c r="M21" s="128">
        <v>268520.20000000019</v>
      </c>
      <c r="N21" s="125" t="s">
        <v>781</v>
      </c>
      <c r="O21" s="125" t="s">
        <v>26</v>
      </c>
      <c r="P21" s="130"/>
      <c r="Q21" s="130"/>
      <c r="R21" s="130"/>
      <c r="S21" s="125" t="s">
        <v>129</v>
      </c>
      <c r="T21" s="125"/>
      <c r="U21" s="126">
        <v>44902</v>
      </c>
      <c r="V21" s="126">
        <v>45229</v>
      </c>
      <c r="W21" s="126"/>
      <c r="X21" s="131" t="s">
        <v>28</v>
      </c>
      <c r="Y21" s="131" t="s">
        <v>1222</v>
      </c>
      <c r="Z21" s="131">
        <v>2023</v>
      </c>
      <c r="AA21" s="131" t="s">
        <v>1158</v>
      </c>
    </row>
    <row r="22" spans="1:27" x14ac:dyDescent="0.25">
      <c r="A22" s="124" t="s">
        <v>225</v>
      </c>
      <c r="B22" s="151" t="s">
        <v>23</v>
      </c>
      <c r="C22" s="125" t="s">
        <v>984</v>
      </c>
      <c r="D22" s="131" t="s">
        <v>1223</v>
      </c>
      <c r="E22" s="126">
        <v>44902</v>
      </c>
      <c r="F22" s="131" t="s">
        <v>1224</v>
      </c>
      <c r="G22" s="131"/>
      <c r="H22" s="125" t="s">
        <v>852</v>
      </c>
      <c r="I22" s="138" t="s">
        <v>853</v>
      </c>
      <c r="J22" s="131"/>
      <c r="K22" s="131"/>
      <c r="L22" s="137">
        <v>221000</v>
      </c>
      <c r="M22" s="128" t="e">
        <v>#VALUE!</v>
      </c>
      <c r="N22" s="125" t="s">
        <v>54</v>
      </c>
      <c r="O22" s="125" t="s">
        <v>55</v>
      </c>
      <c r="P22" s="134" t="s">
        <v>1493</v>
      </c>
      <c r="Q22" s="135"/>
      <c r="R22" s="135">
        <v>10268980</v>
      </c>
      <c r="S22" s="125" t="s">
        <v>1225</v>
      </c>
      <c r="T22" s="125"/>
      <c r="U22" s="126">
        <v>44902</v>
      </c>
      <c r="V22" s="126">
        <v>45222</v>
      </c>
      <c r="W22" s="126"/>
      <c r="X22" s="131" t="s">
        <v>28</v>
      </c>
      <c r="Y22" s="131" t="s">
        <v>1226</v>
      </c>
      <c r="Z22" s="131">
        <v>2023</v>
      </c>
      <c r="AA22" s="131" t="s">
        <v>1158</v>
      </c>
    </row>
    <row r="23" spans="1:27" x14ac:dyDescent="0.25">
      <c r="A23" s="124" t="s">
        <v>231</v>
      </c>
      <c r="B23" s="151" t="s">
        <v>23</v>
      </c>
      <c r="C23" s="125" t="s">
        <v>984</v>
      </c>
      <c r="D23" s="131" t="s">
        <v>1227</v>
      </c>
      <c r="E23" s="126">
        <v>44895</v>
      </c>
      <c r="F23" s="131" t="s">
        <v>1228</v>
      </c>
      <c r="G23" s="131"/>
      <c r="H23" s="125" t="s">
        <v>1011</v>
      </c>
      <c r="I23" s="138" t="s">
        <v>853</v>
      </c>
      <c r="J23" s="131"/>
      <c r="K23" s="131"/>
      <c r="L23" s="137">
        <v>10231740.27</v>
      </c>
      <c r="M23" s="128" t="e">
        <v>#VALUE!</v>
      </c>
      <c r="N23" s="125" t="s">
        <v>781</v>
      </c>
      <c r="O23" s="125" t="s">
        <v>26</v>
      </c>
      <c r="P23" s="130"/>
      <c r="Q23" s="130"/>
      <c r="R23" s="130"/>
      <c r="S23" s="125" t="s">
        <v>27</v>
      </c>
      <c r="T23" s="125"/>
      <c r="U23" s="126">
        <v>44895</v>
      </c>
      <c r="V23" s="126">
        <v>45260</v>
      </c>
      <c r="W23" s="126"/>
      <c r="X23" s="131" t="s">
        <v>28</v>
      </c>
      <c r="Y23" s="131" t="s">
        <v>1229</v>
      </c>
      <c r="Z23" s="131">
        <v>2023</v>
      </c>
      <c r="AA23" s="131" t="s">
        <v>1158</v>
      </c>
    </row>
    <row r="24" spans="1:27" x14ac:dyDescent="0.25">
      <c r="A24" s="124" t="s">
        <v>235</v>
      </c>
      <c r="B24" s="151" t="s">
        <v>23</v>
      </c>
      <c r="C24" s="125" t="s">
        <v>1216</v>
      </c>
      <c r="D24" s="131" t="s">
        <v>1230</v>
      </c>
      <c r="E24" s="126">
        <v>44914</v>
      </c>
      <c r="F24" s="131" t="s">
        <v>1231</v>
      </c>
      <c r="G24" s="131"/>
      <c r="H24" s="125" t="s">
        <v>852</v>
      </c>
      <c r="I24" s="138" t="s">
        <v>853</v>
      </c>
      <c r="J24" s="131"/>
      <c r="K24" s="131"/>
      <c r="L24" s="137">
        <v>1075695</v>
      </c>
      <c r="M24" s="128" t="e">
        <v>#VALUE!</v>
      </c>
      <c r="N24" s="125" t="s">
        <v>781</v>
      </c>
      <c r="O24" s="125" t="s">
        <v>26</v>
      </c>
      <c r="P24" s="130"/>
      <c r="Q24" s="130"/>
      <c r="R24" s="130"/>
      <c r="S24" s="131" t="s">
        <v>1016</v>
      </c>
      <c r="T24" s="125"/>
      <c r="U24" s="126">
        <v>44917</v>
      </c>
      <c r="V24" s="126">
        <v>45115</v>
      </c>
      <c r="W24" s="126"/>
      <c r="X24" s="131" t="s">
        <v>28</v>
      </c>
      <c r="Y24" s="131" t="s">
        <v>1232</v>
      </c>
      <c r="Z24" s="131">
        <v>2023</v>
      </c>
      <c r="AA24" s="131" t="s">
        <v>1158</v>
      </c>
    </row>
    <row r="25" spans="1:27" x14ac:dyDescent="0.25">
      <c r="A25" s="124" t="s">
        <v>243</v>
      </c>
      <c r="B25" s="151" t="s">
        <v>23</v>
      </c>
      <c r="C25" s="125" t="s">
        <v>984</v>
      </c>
      <c r="D25" s="131" t="s">
        <v>1233</v>
      </c>
      <c r="E25" s="126">
        <v>44923</v>
      </c>
      <c r="F25" s="131" t="s">
        <v>1234</v>
      </c>
      <c r="G25" s="131"/>
      <c r="H25" s="125" t="s">
        <v>852</v>
      </c>
      <c r="I25" s="138" t="s">
        <v>853</v>
      </c>
      <c r="J25" s="131"/>
      <c r="K25" s="131"/>
      <c r="L25" s="137">
        <v>273732</v>
      </c>
      <c r="M25" s="128" t="e">
        <v>#VALUE!</v>
      </c>
      <c r="N25" s="125" t="s">
        <v>781</v>
      </c>
      <c r="O25" s="125" t="s">
        <v>26</v>
      </c>
      <c r="P25" s="130"/>
      <c r="Q25" s="130"/>
      <c r="R25" s="130"/>
      <c r="S25" s="131" t="s">
        <v>1016</v>
      </c>
      <c r="T25" s="125"/>
      <c r="U25" s="126">
        <v>44923</v>
      </c>
      <c r="V25" s="126">
        <v>45260</v>
      </c>
      <c r="W25" s="126"/>
      <c r="X25" s="131" t="s">
        <v>28</v>
      </c>
      <c r="Y25" s="131" t="s">
        <v>1235</v>
      </c>
      <c r="Z25" s="131">
        <v>2023</v>
      </c>
      <c r="AA25" s="131" t="s">
        <v>1158</v>
      </c>
    </row>
    <row r="26" spans="1:27" x14ac:dyDescent="0.25">
      <c r="A26" s="124" t="s">
        <v>69</v>
      </c>
      <c r="B26" s="151" t="s">
        <v>23</v>
      </c>
      <c r="C26" s="125" t="s">
        <v>1001</v>
      </c>
      <c r="D26" s="131" t="s">
        <v>1236</v>
      </c>
      <c r="E26" s="126">
        <v>44865</v>
      </c>
      <c r="F26" s="125" t="s">
        <v>1237</v>
      </c>
      <c r="G26" s="131"/>
      <c r="H26" s="125" t="s">
        <v>1238</v>
      </c>
      <c r="I26" s="125" t="s">
        <v>1004</v>
      </c>
      <c r="J26" s="131"/>
      <c r="K26" s="131"/>
      <c r="L26" s="137">
        <v>1401050</v>
      </c>
      <c r="M26" s="128" t="e">
        <v>#VALUE!</v>
      </c>
      <c r="N26" s="125" t="s">
        <v>54</v>
      </c>
      <c r="O26" s="125" t="s">
        <v>55</v>
      </c>
      <c r="P26" s="129" t="s">
        <v>1494</v>
      </c>
      <c r="Q26" s="130"/>
      <c r="R26" s="130">
        <v>8031159</v>
      </c>
      <c r="S26" s="125" t="s">
        <v>116</v>
      </c>
      <c r="T26" s="125"/>
      <c r="U26" s="126">
        <v>44866</v>
      </c>
      <c r="V26" s="126">
        <v>45260</v>
      </c>
      <c r="W26" s="126"/>
      <c r="X26" s="125" t="s">
        <v>28</v>
      </c>
      <c r="Y26" s="132" t="s">
        <v>1239</v>
      </c>
      <c r="Z26" s="131">
        <v>2023</v>
      </c>
      <c r="AA26" s="131" t="s">
        <v>1158</v>
      </c>
    </row>
    <row r="27" spans="1:27" x14ac:dyDescent="0.25">
      <c r="A27" s="124" t="s">
        <v>74</v>
      </c>
      <c r="B27" s="151" t="s">
        <v>23</v>
      </c>
      <c r="C27" s="125" t="s">
        <v>1001</v>
      </c>
      <c r="D27" s="131" t="s">
        <v>1240</v>
      </c>
      <c r="E27" s="126">
        <v>44895</v>
      </c>
      <c r="F27" s="131" t="s">
        <v>1241</v>
      </c>
      <c r="G27" s="131"/>
      <c r="H27" s="125" t="s">
        <v>1238</v>
      </c>
      <c r="I27" s="125" t="s">
        <v>1004</v>
      </c>
      <c r="J27" s="131"/>
      <c r="K27" s="131"/>
      <c r="L27" s="137">
        <v>1218170</v>
      </c>
      <c r="M27" s="128" t="e">
        <v>#VALUE!</v>
      </c>
      <c r="N27" s="125" t="s">
        <v>54</v>
      </c>
      <c r="O27" s="125" t="s">
        <v>55</v>
      </c>
      <c r="P27" s="134" t="s">
        <v>1495</v>
      </c>
      <c r="Q27" s="135"/>
      <c r="R27" s="135">
        <v>25135154</v>
      </c>
      <c r="S27" s="125" t="s">
        <v>336</v>
      </c>
      <c r="T27" s="125"/>
      <c r="U27" s="126">
        <v>44895</v>
      </c>
      <c r="V27" s="126">
        <v>45259</v>
      </c>
      <c r="W27" s="126"/>
      <c r="X27" s="125" t="s">
        <v>28</v>
      </c>
      <c r="Y27" s="131" t="s">
        <v>1242</v>
      </c>
      <c r="Z27" s="131">
        <v>2023</v>
      </c>
      <c r="AA27" s="131" t="s">
        <v>1158</v>
      </c>
    </row>
    <row r="28" spans="1:27" x14ac:dyDescent="0.25">
      <c r="A28" s="124" t="s">
        <v>78</v>
      </c>
      <c r="B28" s="151" t="s">
        <v>23</v>
      </c>
      <c r="C28" s="125" t="s">
        <v>1001</v>
      </c>
      <c r="D28" s="131" t="s">
        <v>1243</v>
      </c>
      <c r="E28" s="126">
        <v>44895</v>
      </c>
      <c r="F28" s="131" t="s">
        <v>1244</v>
      </c>
      <c r="G28" s="131"/>
      <c r="H28" s="125" t="s">
        <v>1238</v>
      </c>
      <c r="I28" s="125" t="s">
        <v>1004</v>
      </c>
      <c r="J28" s="131"/>
      <c r="K28" s="131"/>
      <c r="L28" s="137">
        <v>750000</v>
      </c>
      <c r="M28" s="128" t="e">
        <v>#VALUE!</v>
      </c>
      <c r="N28" s="125" t="s">
        <v>54</v>
      </c>
      <c r="O28" s="125" t="s">
        <v>55</v>
      </c>
      <c r="P28" s="134" t="s">
        <v>1496</v>
      </c>
      <c r="Q28" s="135"/>
      <c r="R28" s="135">
        <v>42145067</v>
      </c>
      <c r="S28" s="125" t="s">
        <v>134</v>
      </c>
      <c r="T28" s="125"/>
      <c r="U28" s="126">
        <v>44895</v>
      </c>
      <c r="V28" s="126">
        <v>45199</v>
      </c>
      <c r="W28" s="126"/>
      <c r="X28" s="125" t="s">
        <v>28</v>
      </c>
      <c r="Y28" s="131" t="s">
        <v>1245</v>
      </c>
      <c r="Z28" s="131">
        <v>2023</v>
      </c>
      <c r="AA28" s="131" t="s">
        <v>1158</v>
      </c>
    </row>
    <row r="29" spans="1:27" x14ac:dyDescent="0.25">
      <c r="A29" s="124" t="s">
        <v>82</v>
      </c>
      <c r="B29" s="151" t="s">
        <v>23</v>
      </c>
      <c r="C29" s="125" t="s">
        <v>1001</v>
      </c>
      <c r="D29" s="131" t="s">
        <v>1246</v>
      </c>
      <c r="E29" s="126">
        <v>44890</v>
      </c>
      <c r="F29" s="131" t="s">
        <v>1247</v>
      </c>
      <c r="G29" s="131"/>
      <c r="H29" s="125" t="s">
        <v>1238</v>
      </c>
      <c r="I29" s="125" t="s">
        <v>1004</v>
      </c>
      <c r="J29" s="131"/>
      <c r="K29" s="131"/>
      <c r="L29" s="137">
        <v>579596</v>
      </c>
      <c r="M29" s="128" t="e">
        <v>#VALUE!</v>
      </c>
      <c r="N29" s="125" t="s">
        <v>54</v>
      </c>
      <c r="O29" s="125" t="s">
        <v>55</v>
      </c>
      <c r="P29" s="134" t="s">
        <v>1497</v>
      </c>
      <c r="Q29" s="135"/>
      <c r="R29" s="135">
        <v>83161216</v>
      </c>
      <c r="S29" s="125" t="s">
        <v>106</v>
      </c>
      <c r="T29" s="125"/>
      <c r="U29" s="126">
        <v>44890</v>
      </c>
      <c r="V29" s="126">
        <v>45254</v>
      </c>
      <c r="W29" s="126"/>
      <c r="X29" s="125" t="s">
        <v>28</v>
      </c>
      <c r="Y29" s="131" t="s">
        <v>1248</v>
      </c>
      <c r="Z29" s="131">
        <v>2023</v>
      </c>
      <c r="AA29" s="131" t="s">
        <v>1158</v>
      </c>
    </row>
    <row r="30" spans="1:27" x14ac:dyDescent="0.25">
      <c r="A30" s="124" t="s">
        <v>87</v>
      </c>
      <c r="B30" s="151" t="s">
        <v>23</v>
      </c>
      <c r="C30" s="125" t="s">
        <v>1001</v>
      </c>
      <c r="D30" s="131" t="s">
        <v>1249</v>
      </c>
      <c r="E30" s="126">
        <v>44890</v>
      </c>
      <c r="F30" s="131" t="s">
        <v>1250</v>
      </c>
      <c r="G30" s="131"/>
      <c r="H30" s="125" t="s">
        <v>1238</v>
      </c>
      <c r="I30" s="125" t="s">
        <v>1004</v>
      </c>
      <c r="J30" s="131"/>
      <c r="K30" s="131"/>
      <c r="L30" s="137">
        <v>4637706</v>
      </c>
      <c r="M30" s="128" t="e">
        <v>#VALUE!</v>
      </c>
      <c r="N30" s="125" t="s">
        <v>54</v>
      </c>
      <c r="O30" s="125" t="s">
        <v>55</v>
      </c>
      <c r="P30" s="134" t="s">
        <v>1498</v>
      </c>
      <c r="Q30" s="135"/>
      <c r="R30" s="135">
        <v>30323960</v>
      </c>
      <c r="S30" s="125" t="s">
        <v>94</v>
      </c>
      <c r="T30" s="125"/>
      <c r="U30" s="126">
        <v>44896</v>
      </c>
      <c r="V30" s="126">
        <v>45229</v>
      </c>
      <c r="W30" s="126"/>
      <c r="X30" s="125" t="s">
        <v>28</v>
      </c>
      <c r="Y30" s="131" t="s">
        <v>1251</v>
      </c>
      <c r="Z30" s="131">
        <v>2023</v>
      </c>
      <c r="AA30" s="131" t="s">
        <v>1158</v>
      </c>
    </row>
    <row r="31" spans="1:27" x14ac:dyDescent="0.25">
      <c r="A31" s="124" t="s">
        <v>91</v>
      </c>
      <c r="B31" s="151" t="s">
        <v>23</v>
      </c>
      <c r="C31" s="125" t="s">
        <v>1001</v>
      </c>
      <c r="D31" s="125" t="s">
        <v>1252</v>
      </c>
      <c r="E31" s="126">
        <v>44895</v>
      </c>
      <c r="F31" s="131" t="s">
        <v>1253</v>
      </c>
      <c r="G31" s="131"/>
      <c r="H31" s="125" t="s">
        <v>1238</v>
      </c>
      <c r="I31" s="125" t="s">
        <v>1004</v>
      </c>
      <c r="J31" s="131"/>
      <c r="K31" s="131"/>
      <c r="L31" s="137">
        <v>296543180</v>
      </c>
      <c r="M31" s="128">
        <v>5844490</v>
      </c>
      <c r="N31" s="125" t="s">
        <v>54</v>
      </c>
      <c r="O31" s="125" t="s">
        <v>55</v>
      </c>
      <c r="P31" s="129" t="s">
        <v>1499</v>
      </c>
      <c r="Q31" s="130"/>
      <c r="R31" s="130">
        <v>30737799</v>
      </c>
      <c r="S31" s="125" t="s">
        <v>1254</v>
      </c>
      <c r="T31" s="125"/>
      <c r="U31" s="126">
        <v>44896</v>
      </c>
      <c r="V31" s="126">
        <v>45260</v>
      </c>
      <c r="W31" s="126"/>
      <c r="X31" s="125" t="s">
        <v>28</v>
      </c>
      <c r="Y31" s="131" t="s">
        <v>1255</v>
      </c>
      <c r="Z31" s="131">
        <v>2023</v>
      </c>
      <c r="AA31" s="131" t="s">
        <v>1158</v>
      </c>
    </row>
    <row r="32" spans="1:27" x14ac:dyDescent="0.25">
      <c r="A32" s="124" t="s">
        <v>96</v>
      </c>
      <c r="B32" s="151" t="s">
        <v>23</v>
      </c>
      <c r="C32" s="125" t="s">
        <v>1001</v>
      </c>
      <c r="D32" s="131" t="s">
        <v>1256</v>
      </c>
      <c r="E32" s="126">
        <v>44895</v>
      </c>
      <c r="F32" s="131" t="s">
        <v>1257</v>
      </c>
      <c r="G32" s="131"/>
      <c r="H32" s="125" t="s">
        <v>1238</v>
      </c>
      <c r="I32" s="125" t="s">
        <v>1004</v>
      </c>
      <c r="J32" s="131"/>
      <c r="K32" s="131"/>
      <c r="L32" s="137">
        <v>465187</v>
      </c>
      <c r="M32" s="128" t="e">
        <v>#VALUE!</v>
      </c>
      <c r="N32" s="125" t="s">
        <v>54</v>
      </c>
      <c r="O32" s="125" t="s">
        <v>55</v>
      </c>
      <c r="P32" s="134" t="s">
        <v>1500</v>
      </c>
      <c r="Q32" s="135"/>
      <c r="R32" s="135">
        <v>11371894</v>
      </c>
      <c r="S32" s="125" t="s">
        <v>106</v>
      </c>
      <c r="T32" s="125"/>
      <c r="U32" s="126">
        <v>44896</v>
      </c>
      <c r="V32" s="126">
        <v>45260</v>
      </c>
      <c r="W32" s="126"/>
      <c r="X32" s="125" t="s">
        <v>28</v>
      </c>
      <c r="Y32" s="132" t="s">
        <v>1258</v>
      </c>
      <c r="Z32" s="131">
        <v>2023</v>
      </c>
      <c r="AA32" s="131" t="s">
        <v>1158</v>
      </c>
    </row>
    <row r="33" spans="1:27" x14ac:dyDescent="0.25">
      <c r="A33" s="124" t="s">
        <v>103</v>
      </c>
      <c r="B33" s="151" t="s">
        <v>23</v>
      </c>
      <c r="C33" s="125" t="s">
        <v>1001</v>
      </c>
      <c r="D33" s="131" t="s">
        <v>1259</v>
      </c>
      <c r="E33" s="126">
        <v>44896</v>
      </c>
      <c r="F33" s="131" t="s">
        <v>1260</v>
      </c>
      <c r="G33" s="131"/>
      <c r="H33" s="125" t="s">
        <v>1238</v>
      </c>
      <c r="I33" s="125" t="s">
        <v>1004</v>
      </c>
      <c r="J33" s="131"/>
      <c r="K33" s="131"/>
      <c r="L33" s="137">
        <v>1273080</v>
      </c>
      <c r="M33" s="128" t="e">
        <v>#VALUE!</v>
      </c>
      <c r="N33" s="125" t="s">
        <v>54</v>
      </c>
      <c r="O33" s="125" t="s">
        <v>55</v>
      </c>
      <c r="P33" s="134" t="s">
        <v>1501</v>
      </c>
      <c r="Q33" s="135"/>
      <c r="R33" s="135">
        <v>31134648</v>
      </c>
      <c r="S33" s="125" t="s">
        <v>1261</v>
      </c>
      <c r="T33" s="125"/>
      <c r="U33" s="126">
        <v>44896</v>
      </c>
      <c r="V33" s="126">
        <v>45260</v>
      </c>
      <c r="W33" s="126"/>
      <c r="X33" s="125" t="s">
        <v>28</v>
      </c>
      <c r="Y33" s="132" t="s">
        <v>1262</v>
      </c>
      <c r="Z33" s="131">
        <v>2023</v>
      </c>
      <c r="AA33" s="131" t="s">
        <v>1158</v>
      </c>
    </row>
    <row r="34" spans="1:27" x14ac:dyDescent="0.25">
      <c r="A34" s="124" t="s">
        <v>108</v>
      </c>
      <c r="B34" s="151" t="s">
        <v>23</v>
      </c>
      <c r="C34" s="125" t="s">
        <v>1001</v>
      </c>
      <c r="D34" s="131" t="s">
        <v>1263</v>
      </c>
      <c r="E34" s="126">
        <v>44896</v>
      </c>
      <c r="F34" s="131" t="s">
        <v>1264</v>
      </c>
      <c r="G34" s="131"/>
      <c r="H34" s="125" t="s">
        <v>1238</v>
      </c>
      <c r="I34" s="125" t="s">
        <v>1004</v>
      </c>
      <c r="J34" s="131"/>
      <c r="K34" s="131"/>
      <c r="L34" s="137">
        <v>1069827</v>
      </c>
      <c r="M34" s="128" t="e">
        <v>#VALUE!</v>
      </c>
      <c r="N34" s="125" t="s">
        <v>54</v>
      </c>
      <c r="O34" s="125" t="s">
        <v>55</v>
      </c>
      <c r="P34" s="134" t="s">
        <v>1502</v>
      </c>
      <c r="Q34" s="135"/>
      <c r="R34" s="135">
        <v>28679835</v>
      </c>
      <c r="S34" s="125" t="s">
        <v>1261</v>
      </c>
      <c r="T34" s="125"/>
      <c r="U34" s="126">
        <v>44896</v>
      </c>
      <c r="V34" s="126">
        <v>45260</v>
      </c>
      <c r="W34" s="126"/>
      <c r="X34" s="125" t="s">
        <v>28</v>
      </c>
      <c r="Y34" s="132" t="s">
        <v>1265</v>
      </c>
      <c r="Z34" s="131">
        <v>2023</v>
      </c>
      <c r="AA34" s="131" t="s">
        <v>1158</v>
      </c>
    </row>
    <row r="35" spans="1:27" x14ac:dyDescent="0.25">
      <c r="A35" s="124" t="s">
        <v>113</v>
      </c>
      <c r="B35" s="151" t="s">
        <v>23</v>
      </c>
      <c r="C35" s="125" t="s">
        <v>1001</v>
      </c>
      <c r="D35" s="131" t="s">
        <v>1266</v>
      </c>
      <c r="E35" s="126">
        <v>44896</v>
      </c>
      <c r="F35" s="131" t="s">
        <v>1267</v>
      </c>
      <c r="G35" s="131"/>
      <c r="H35" s="125" t="s">
        <v>1238</v>
      </c>
      <c r="I35" s="125" t="s">
        <v>1004</v>
      </c>
      <c r="J35" s="131"/>
      <c r="K35" s="131"/>
      <c r="L35" s="137">
        <v>541452.44999999995</v>
      </c>
      <c r="M35" s="128" t="e">
        <v>#VALUE!</v>
      </c>
      <c r="N35" s="125" t="s">
        <v>54</v>
      </c>
      <c r="O35" s="125" t="s">
        <v>55</v>
      </c>
      <c r="P35" s="134" t="s">
        <v>1503</v>
      </c>
      <c r="Q35" s="135"/>
      <c r="R35" s="135">
        <v>21367665</v>
      </c>
      <c r="S35" s="125" t="s">
        <v>116</v>
      </c>
      <c r="T35" s="125"/>
      <c r="U35" s="126">
        <v>44896</v>
      </c>
      <c r="V35" s="126">
        <v>45260</v>
      </c>
      <c r="W35" s="126"/>
      <c r="X35" s="125" t="s">
        <v>28</v>
      </c>
      <c r="Y35" s="132" t="s">
        <v>1268</v>
      </c>
      <c r="Z35" s="131">
        <v>2023</v>
      </c>
      <c r="AA35" s="131" t="s">
        <v>1158</v>
      </c>
    </row>
    <row r="36" spans="1:27" x14ac:dyDescent="0.25">
      <c r="A36" s="124" t="s">
        <v>118</v>
      </c>
      <c r="B36" s="151" t="s">
        <v>23</v>
      </c>
      <c r="C36" s="125" t="s">
        <v>1001</v>
      </c>
      <c r="D36" s="131" t="s">
        <v>1269</v>
      </c>
      <c r="E36" s="126">
        <v>44897</v>
      </c>
      <c r="F36" s="131" t="s">
        <v>1270</v>
      </c>
      <c r="G36" s="131"/>
      <c r="H36" s="125" t="s">
        <v>1238</v>
      </c>
      <c r="I36" s="125" t="s">
        <v>1004</v>
      </c>
      <c r="J36" s="131"/>
      <c r="K36" s="131"/>
      <c r="L36" s="137">
        <v>674732</v>
      </c>
      <c r="M36" s="128" t="e">
        <v>#VALUE!</v>
      </c>
      <c r="N36" s="125" t="s">
        <v>54</v>
      </c>
      <c r="O36" s="125" t="s">
        <v>55</v>
      </c>
      <c r="P36" s="134" t="s">
        <v>1504</v>
      </c>
      <c r="Q36" s="135"/>
      <c r="R36" s="135">
        <v>38202471</v>
      </c>
      <c r="S36" s="125" t="s">
        <v>111</v>
      </c>
      <c r="T36" s="125"/>
      <c r="U36" s="126">
        <v>44897</v>
      </c>
      <c r="V36" s="126">
        <v>45259</v>
      </c>
      <c r="W36" s="131"/>
      <c r="X36" s="125" t="s">
        <v>28</v>
      </c>
      <c r="Y36" s="132" t="s">
        <v>1271</v>
      </c>
      <c r="Z36" s="131">
        <v>2023</v>
      </c>
      <c r="AA36" s="131" t="s">
        <v>1158</v>
      </c>
    </row>
    <row r="37" spans="1:27" x14ac:dyDescent="0.25">
      <c r="A37" s="155">
        <v>1</v>
      </c>
      <c r="B37" s="131" t="s">
        <v>30</v>
      </c>
      <c r="C37" s="131" t="s">
        <v>49</v>
      </c>
      <c r="D37" s="131" t="s">
        <v>1014</v>
      </c>
      <c r="E37" s="126">
        <v>44974</v>
      </c>
      <c r="F37" s="138" t="s">
        <v>1015</v>
      </c>
      <c r="G37" s="146" t="s">
        <v>1634</v>
      </c>
      <c r="H37" s="125" t="s">
        <v>52</v>
      </c>
      <c r="I37" s="138" t="s">
        <v>53</v>
      </c>
      <c r="J37" s="125" t="s">
        <v>1638</v>
      </c>
      <c r="K37" s="131"/>
      <c r="L37" s="127">
        <v>3535980</v>
      </c>
      <c r="M37" s="127">
        <v>14143920</v>
      </c>
      <c r="N37" s="125" t="s">
        <v>54</v>
      </c>
      <c r="O37" s="125" t="s">
        <v>1644</v>
      </c>
      <c r="P37" s="134" t="s">
        <v>1457</v>
      </c>
      <c r="Q37" s="131"/>
      <c r="R37" s="125"/>
      <c r="S37" s="125" t="s">
        <v>1016</v>
      </c>
      <c r="T37" s="125">
        <v>303</v>
      </c>
      <c r="U37" s="126">
        <v>44974</v>
      </c>
      <c r="V37" s="126">
        <v>45094</v>
      </c>
      <c r="W37" s="133"/>
      <c r="X37" s="131" t="s">
        <v>56</v>
      </c>
      <c r="Y37" s="132" t="s">
        <v>1017</v>
      </c>
      <c r="Z37" s="131">
        <v>2023</v>
      </c>
      <c r="AA37" s="131" t="s">
        <v>58</v>
      </c>
    </row>
    <row r="38" spans="1:27" x14ac:dyDescent="0.25">
      <c r="A38" s="155">
        <v>2</v>
      </c>
      <c r="B38" s="131" t="s">
        <v>30</v>
      </c>
      <c r="C38" s="131" t="s">
        <v>49</v>
      </c>
      <c r="D38" s="131" t="s">
        <v>1018</v>
      </c>
      <c r="E38" s="126">
        <v>44974</v>
      </c>
      <c r="F38" s="138" t="s">
        <v>1019</v>
      </c>
      <c r="G38" s="131" t="s">
        <v>1635</v>
      </c>
      <c r="H38" s="125" t="s">
        <v>52</v>
      </c>
      <c r="I38" s="138" t="s">
        <v>53</v>
      </c>
      <c r="J38" s="125" t="s">
        <v>1638</v>
      </c>
      <c r="K38" s="131"/>
      <c r="L38" s="127">
        <v>1497991</v>
      </c>
      <c r="M38" s="127">
        <v>15678972</v>
      </c>
      <c r="N38" s="125" t="s">
        <v>54</v>
      </c>
      <c r="O38" s="125" t="s">
        <v>1644</v>
      </c>
      <c r="P38" s="129" t="s">
        <v>1458</v>
      </c>
      <c r="Q38" s="131"/>
      <c r="R38" s="125"/>
      <c r="S38" s="125" t="s">
        <v>1016</v>
      </c>
      <c r="T38" s="125">
        <v>317</v>
      </c>
      <c r="U38" s="126">
        <v>44974</v>
      </c>
      <c r="V38" s="126">
        <v>45290</v>
      </c>
      <c r="W38" s="133">
        <v>0</v>
      </c>
      <c r="X38" s="131" t="s">
        <v>28</v>
      </c>
      <c r="Y38" s="132" t="s">
        <v>1020</v>
      </c>
      <c r="Z38" s="131">
        <v>2023</v>
      </c>
      <c r="AA38" s="131" t="s">
        <v>58</v>
      </c>
    </row>
    <row r="39" spans="1:27" x14ac:dyDescent="0.25">
      <c r="A39" s="155">
        <v>3</v>
      </c>
      <c r="B39" s="131" t="s">
        <v>30</v>
      </c>
      <c r="C39" s="131" t="s">
        <v>49</v>
      </c>
      <c r="D39" s="131" t="s">
        <v>1021</v>
      </c>
      <c r="E39" s="126">
        <v>44974</v>
      </c>
      <c r="F39" s="138" t="s">
        <v>1022</v>
      </c>
      <c r="G39" s="131" t="s">
        <v>1635</v>
      </c>
      <c r="H39" s="125" t="s">
        <v>52</v>
      </c>
      <c r="I39" s="138" t="s">
        <v>53</v>
      </c>
      <c r="J39" s="125" t="s">
        <v>1638</v>
      </c>
      <c r="K39" s="131"/>
      <c r="L39" s="127">
        <v>1497991</v>
      </c>
      <c r="M39" s="127">
        <v>15678972</v>
      </c>
      <c r="N39" s="125" t="s">
        <v>54</v>
      </c>
      <c r="O39" s="125" t="s">
        <v>1644</v>
      </c>
      <c r="P39" s="129" t="s">
        <v>1459</v>
      </c>
      <c r="Q39" s="131"/>
      <c r="R39" s="125"/>
      <c r="S39" s="125" t="s">
        <v>1016</v>
      </c>
      <c r="T39" s="125">
        <v>317</v>
      </c>
      <c r="U39" s="126">
        <v>44974</v>
      </c>
      <c r="V39" s="126">
        <v>45290</v>
      </c>
      <c r="W39" s="133">
        <v>0</v>
      </c>
      <c r="X39" s="131" t="s">
        <v>28</v>
      </c>
      <c r="Y39" s="132" t="s">
        <v>1023</v>
      </c>
      <c r="Z39" s="131">
        <v>2023</v>
      </c>
      <c r="AA39" s="131" t="s">
        <v>58</v>
      </c>
    </row>
    <row r="40" spans="1:27" x14ac:dyDescent="0.25">
      <c r="A40" s="155">
        <v>4</v>
      </c>
      <c r="B40" s="131" t="s">
        <v>30</v>
      </c>
      <c r="C40" s="131" t="s">
        <v>49</v>
      </c>
      <c r="D40" s="131" t="s">
        <v>1024</v>
      </c>
      <c r="E40" s="126">
        <v>44977</v>
      </c>
      <c r="F40" s="138" t="s">
        <v>1025</v>
      </c>
      <c r="G40" s="131" t="s">
        <v>1635</v>
      </c>
      <c r="H40" s="125" t="s">
        <v>52</v>
      </c>
      <c r="I40" s="138" t="s">
        <v>53</v>
      </c>
      <c r="J40" s="125" t="s">
        <v>1638</v>
      </c>
      <c r="K40" s="131"/>
      <c r="L40" s="127">
        <v>2896360</v>
      </c>
      <c r="M40" s="127">
        <v>20168320</v>
      </c>
      <c r="N40" s="125" t="s">
        <v>54</v>
      </c>
      <c r="O40" s="125" t="s">
        <v>1644</v>
      </c>
      <c r="P40" s="129" t="s">
        <v>1460</v>
      </c>
      <c r="Q40" s="131"/>
      <c r="R40" s="125"/>
      <c r="S40" s="125" t="s">
        <v>1016</v>
      </c>
      <c r="T40" s="125">
        <v>314</v>
      </c>
      <c r="U40" s="126">
        <v>44977</v>
      </c>
      <c r="V40" s="126">
        <v>45187</v>
      </c>
      <c r="W40" s="133">
        <v>0</v>
      </c>
      <c r="X40" s="131" t="s">
        <v>99</v>
      </c>
      <c r="Y40" s="132" t="s">
        <v>1026</v>
      </c>
      <c r="Z40" s="131">
        <v>2023</v>
      </c>
      <c r="AA40" s="131" t="s">
        <v>58</v>
      </c>
    </row>
    <row r="41" spans="1:27" x14ac:dyDescent="0.25">
      <c r="A41" s="155">
        <v>5</v>
      </c>
      <c r="B41" s="131" t="s">
        <v>30</v>
      </c>
      <c r="C41" s="131" t="s">
        <v>49</v>
      </c>
      <c r="D41" s="131" t="s">
        <v>794</v>
      </c>
      <c r="E41" s="126">
        <v>45188</v>
      </c>
      <c r="F41" s="138" t="s">
        <v>1025</v>
      </c>
      <c r="G41" s="131" t="s">
        <v>1635</v>
      </c>
      <c r="H41" s="125" t="s">
        <v>52</v>
      </c>
      <c r="I41" s="138" t="s">
        <v>53</v>
      </c>
      <c r="J41" s="125" t="s">
        <v>1638</v>
      </c>
      <c r="K41" s="131"/>
      <c r="L41" s="127">
        <v>2896360</v>
      </c>
      <c r="M41" s="127">
        <v>9751079</v>
      </c>
      <c r="N41" s="125" t="s">
        <v>54</v>
      </c>
      <c r="O41" s="125" t="s">
        <v>1644</v>
      </c>
      <c r="P41" s="129" t="s">
        <v>1028</v>
      </c>
      <c r="Q41" s="131"/>
      <c r="R41" s="125"/>
      <c r="S41" s="125" t="s">
        <v>1016</v>
      </c>
      <c r="T41" s="125">
        <v>102</v>
      </c>
      <c r="U41" s="126">
        <v>45188</v>
      </c>
      <c r="V41" s="126">
        <v>45290</v>
      </c>
      <c r="W41" s="133">
        <v>0</v>
      </c>
      <c r="X41" s="131" t="s">
        <v>28</v>
      </c>
      <c r="Y41" s="132" t="s">
        <v>1026</v>
      </c>
      <c r="Z41" s="131">
        <v>2023</v>
      </c>
      <c r="AA41" s="131" t="s">
        <v>58</v>
      </c>
    </row>
    <row r="42" spans="1:27" x14ac:dyDescent="0.25">
      <c r="A42" s="155">
        <v>6</v>
      </c>
      <c r="B42" s="131" t="s">
        <v>30</v>
      </c>
      <c r="C42" s="131" t="s">
        <v>49</v>
      </c>
      <c r="D42" s="131" t="s">
        <v>1029</v>
      </c>
      <c r="E42" s="126">
        <v>44977</v>
      </c>
      <c r="F42" s="138" t="s">
        <v>1030</v>
      </c>
      <c r="G42" s="131" t="s">
        <v>1635</v>
      </c>
      <c r="H42" s="125" t="s">
        <v>52</v>
      </c>
      <c r="I42" s="138" t="s">
        <v>53</v>
      </c>
      <c r="J42" s="125" t="s">
        <v>1638</v>
      </c>
      <c r="K42" s="131"/>
      <c r="L42" s="127">
        <v>2896360</v>
      </c>
      <c r="M42" s="127">
        <v>30025599</v>
      </c>
      <c r="N42" s="125" t="s">
        <v>54</v>
      </c>
      <c r="O42" s="125" t="s">
        <v>1644</v>
      </c>
      <c r="P42" s="134" t="s">
        <v>1461</v>
      </c>
      <c r="Q42" s="131"/>
      <c r="R42" s="125"/>
      <c r="S42" s="125" t="s">
        <v>1016</v>
      </c>
      <c r="T42" s="125">
        <v>313</v>
      </c>
      <c r="U42" s="126">
        <v>44977</v>
      </c>
      <c r="V42" s="126">
        <v>45290</v>
      </c>
      <c r="W42" s="133">
        <v>0</v>
      </c>
      <c r="X42" s="131" t="s">
        <v>28</v>
      </c>
      <c r="Y42" s="132" t="s">
        <v>1031</v>
      </c>
      <c r="Z42" s="131">
        <v>2023</v>
      </c>
      <c r="AA42" s="131" t="s">
        <v>58</v>
      </c>
    </row>
    <row r="43" spans="1:27" x14ac:dyDescent="0.25">
      <c r="A43" s="155">
        <v>7</v>
      </c>
      <c r="B43" s="131" t="s">
        <v>30</v>
      </c>
      <c r="C43" s="131" t="s">
        <v>49</v>
      </c>
      <c r="D43" s="131" t="s">
        <v>1032</v>
      </c>
      <c r="E43" s="126">
        <v>44992</v>
      </c>
      <c r="F43" s="138" t="s">
        <v>1033</v>
      </c>
      <c r="G43" s="131" t="s">
        <v>1635</v>
      </c>
      <c r="H43" s="125" t="s">
        <v>52</v>
      </c>
      <c r="I43" s="138" t="s">
        <v>53</v>
      </c>
      <c r="J43" s="125" t="s">
        <v>1638</v>
      </c>
      <c r="K43" s="131"/>
      <c r="L43" s="127">
        <v>1700220</v>
      </c>
      <c r="M43" s="127">
        <v>16662156</v>
      </c>
      <c r="N43" s="125" t="s">
        <v>54</v>
      </c>
      <c r="O43" s="125" t="s">
        <v>1644</v>
      </c>
      <c r="P43" s="129" t="s">
        <v>1462</v>
      </c>
      <c r="Q43" s="131"/>
      <c r="R43" s="125"/>
      <c r="S43" s="125" t="s">
        <v>336</v>
      </c>
      <c r="T43" s="125">
        <v>299</v>
      </c>
      <c r="U43" s="126">
        <v>44992</v>
      </c>
      <c r="V43" s="126">
        <v>45290</v>
      </c>
      <c r="W43" s="133">
        <v>0</v>
      </c>
      <c r="X43" s="131" t="s">
        <v>28</v>
      </c>
      <c r="Y43" s="132" t="s">
        <v>1034</v>
      </c>
      <c r="Z43" s="131">
        <v>2023</v>
      </c>
      <c r="AA43" s="131" t="s">
        <v>58</v>
      </c>
    </row>
    <row r="44" spans="1:27" x14ac:dyDescent="0.25">
      <c r="A44" s="155">
        <v>8</v>
      </c>
      <c r="B44" s="131" t="s">
        <v>30</v>
      </c>
      <c r="C44" s="131" t="s">
        <v>49</v>
      </c>
      <c r="D44" s="131" t="s">
        <v>1035</v>
      </c>
      <c r="E44" s="126">
        <v>44992</v>
      </c>
      <c r="F44" s="138" t="s">
        <v>1036</v>
      </c>
      <c r="G44" s="131" t="s">
        <v>1635</v>
      </c>
      <c r="H44" s="125" t="s">
        <v>52</v>
      </c>
      <c r="I44" s="138" t="s">
        <v>53</v>
      </c>
      <c r="J44" s="125" t="s">
        <v>1639</v>
      </c>
      <c r="K44" s="131"/>
      <c r="L44" s="127">
        <v>1700220</v>
      </c>
      <c r="M44" s="127">
        <v>16662156</v>
      </c>
      <c r="N44" s="125" t="s">
        <v>54</v>
      </c>
      <c r="O44" s="125" t="s">
        <v>1644</v>
      </c>
      <c r="P44" s="129" t="s">
        <v>1463</v>
      </c>
      <c r="Q44" s="131"/>
      <c r="R44" s="125"/>
      <c r="S44" s="125" t="s">
        <v>336</v>
      </c>
      <c r="T44" s="125">
        <v>299</v>
      </c>
      <c r="U44" s="126">
        <v>44992</v>
      </c>
      <c r="V44" s="126">
        <v>45290</v>
      </c>
      <c r="W44" s="133">
        <v>0</v>
      </c>
      <c r="X44" s="131" t="s">
        <v>28</v>
      </c>
      <c r="Y44" s="132" t="s">
        <v>1037</v>
      </c>
      <c r="Z44" s="131">
        <v>2023</v>
      </c>
      <c r="AA44" s="131" t="s">
        <v>58</v>
      </c>
    </row>
    <row r="45" spans="1:27" x14ac:dyDescent="0.25">
      <c r="A45" s="155">
        <v>9</v>
      </c>
      <c r="B45" s="131" t="s">
        <v>30</v>
      </c>
      <c r="C45" s="131" t="s">
        <v>49</v>
      </c>
      <c r="D45" s="131" t="s">
        <v>1038</v>
      </c>
      <c r="E45" s="126">
        <v>44992</v>
      </c>
      <c r="F45" s="131" t="s">
        <v>1039</v>
      </c>
      <c r="G45" s="131" t="s">
        <v>1635</v>
      </c>
      <c r="H45" s="125" t="s">
        <v>52</v>
      </c>
      <c r="I45" s="138" t="s">
        <v>53</v>
      </c>
      <c r="J45" s="125" t="s">
        <v>1638</v>
      </c>
      <c r="K45" s="131"/>
      <c r="L45" s="127">
        <v>1700220</v>
      </c>
      <c r="M45" s="127">
        <v>16662156</v>
      </c>
      <c r="N45" s="125" t="s">
        <v>54</v>
      </c>
      <c r="O45" s="125" t="s">
        <v>1644</v>
      </c>
      <c r="P45" s="134" t="s">
        <v>1464</v>
      </c>
      <c r="Q45" s="131"/>
      <c r="R45" s="125"/>
      <c r="S45" s="125" t="s">
        <v>336</v>
      </c>
      <c r="T45" s="125">
        <v>299</v>
      </c>
      <c r="U45" s="126">
        <v>44992</v>
      </c>
      <c r="V45" s="126">
        <v>45290</v>
      </c>
      <c r="W45" s="133">
        <v>0</v>
      </c>
      <c r="X45" s="131" t="s">
        <v>28</v>
      </c>
      <c r="Y45" s="132" t="s">
        <v>1040</v>
      </c>
      <c r="Z45" s="131">
        <v>2023</v>
      </c>
      <c r="AA45" s="131" t="s">
        <v>58</v>
      </c>
    </row>
    <row r="46" spans="1:27" x14ac:dyDescent="0.25">
      <c r="A46" s="155">
        <v>10</v>
      </c>
      <c r="B46" s="131" t="s">
        <v>30</v>
      </c>
      <c r="C46" s="131" t="s">
        <v>49</v>
      </c>
      <c r="D46" s="131" t="s">
        <v>1041</v>
      </c>
      <c r="E46" s="126">
        <v>44992</v>
      </c>
      <c r="F46" s="131" t="s">
        <v>1036</v>
      </c>
      <c r="G46" s="131" t="s">
        <v>1635</v>
      </c>
      <c r="H46" s="125" t="s">
        <v>52</v>
      </c>
      <c r="I46" s="138" t="s">
        <v>53</v>
      </c>
      <c r="J46" s="125" t="s">
        <v>1638</v>
      </c>
      <c r="K46" s="131"/>
      <c r="L46" s="127">
        <v>1700220</v>
      </c>
      <c r="M46" s="127">
        <v>16662156</v>
      </c>
      <c r="N46" s="125" t="s">
        <v>54</v>
      </c>
      <c r="O46" s="125" t="s">
        <v>1644</v>
      </c>
      <c r="P46" s="134" t="s">
        <v>1465</v>
      </c>
      <c r="Q46" s="131"/>
      <c r="R46" s="125"/>
      <c r="S46" s="125" t="s">
        <v>336</v>
      </c>
      <c r="T46" s="125">
        <v>299</v>
      </c>
      <c r="U46" s="126">
        <v>44992</v>
      </c>
      <c r="V46" s="126">
        <v>45290</v>
      </c>
      <c r="W46" s="133">
        <v>0</v>
      </c>
      <c r="X46" s="131" t="s">
        <v>28</v>
      </c>
      <c r="Y46" s="132" t="s">
        <v>1042</v>
      </c>
      <c r="Z46" s="131">
        <v>2023</v>
      </c>
      <c r="AA46" s="131" t="s">
        <v>58</v>
      </c>
    </row>
    <row r="47" spans="1:27" x14ac:dyDescent="0.25">
      <c r="A47" s="155">
        <v>11</v>
      </c>
      <c r="B47" s="131" t="s">
        <v>30</v>
      </c>
      <c r="C47" s="131" t="s">
        <v>49</v>
      </c>
      <c r="D47" s="131" t="s">
        <v>1043</v>
      </c>
      <c r="E47" s="126">
        <v>44995</v>
      </c>
      <c r="F47" s="138" t="s">
        <v>1036</v>
      </c>
      <c r="G47" s="131" t="s">
        <v>1635</v>
      </c>
      <c r="H47" s="125" t="s">
        <v>52</v>
      </c>
      <c r="I47" s="138" t="s">
        <v>53</v>
      </c>
      <c r="J47" s="125" t="s">
        <v>1638</v>
      </c>
      <c r="K47" s="131"/>
      <c r="L47" s="127">
        <v>1700220</v>
      </c>
      <c r="M47" s="127">
        <v>16662156</v>
      </c>
      <c r="N47" s="125" t="s">
        <v>54</v>
      </c>
      <c r="O47" s="125" t="s">
        <v>1644</v>
      </c>
      <c r="P47" s="134" t="s">
        <v>1466</v>
      </c>
      <c r="Q47" s="131"/>
      <c r="R47" s="125"/>
      <c r="S47" s="125" t="s">
        <v>336</v>
      </c>
      <c r="T47" s="125">
        <v>299</v>
      </c>
      <c r="U47" s="126">
        <v>44995</v>
      </c>
      <c r="V47" s="126">
        <v>45290</v>
      </c>
      <c r="W47" s="133">
        <v>0</v>
      </c>
      <c r="X47" s="131" t="s">
        <v>28</v>
      </c>
      <c r="Y47" s="132" t="s">
        <v>1044</v>
      </c>
      <c r="Z47" s="131">
        <v>2023</v>
      </c>
      <c r="AA47" s="131" t="s">
        <v>58</v>
      </c>
    </row>
    <row r="48" spans="1:27" x14ac:dyDescent="0.25">
      <c r="A48" s="155">
        <v>12</v>
      </c>
      <c r="B48" s="131" t="s">
        <v>30</v>
      </c>
      <c r="C48" s="131" t="s">
        <v>49</v>
      </c>
      <c r="D48" s="131" t="s">
        <v>1045</v>
      </c>
      <c r="E48" s="126">
        <v>44992</v>
      </c>
      <c r="F48" s="131" t="s">
        <v>1046</v>
      </c>
      <c r="G48" s="131" t="s">
        <v>1635</v>
      </c>
      <c r="H48" s="125" t="s">
        <v>52</v>
      </c>
      <c r="I48" s="138" t="s">
        <v>53</v>
      </c>
      <c r="J48" s="125" t="s">
        <v>1638</v>
      </c>
      <c r="K48" s="131"/>
      <c r="L48" s="127">
        <v>1700220</v>
      </c>
      <c r="M48" s="127">
        <v>16662156</v>
      </c>
      <c r="N48" s="125" t="s">
        <v>54</v>
      </c>
      <c r="O48" s="125" t="s">
        <v>1644</v>
      </c>
      <c r="P48" s="134" t="s">
        <v>1467</v>
      </c>
      <c r="Q48" s="131"/>
      <c r="R48" s="125"/>
      <c r="S48" s="125" t="s">
        <v>336</v>
      </c>
      <c r="T48" s="125">
        <v>299</v>
      </c>
      <c r="U48" s="126">
        <v>44992</v>
      </c>
      <c r="V48" s="126">
        <v>45107</v>
      </c>
      <c r="W48" s="133">
        <v>0</v>
      </c>
      <c r="X48" s="131" t="s">
        <v>28</v>
      </c>
      <c r="Y48" s="132" t="s">
        <v>1047</v>
      </c>
      <c r="Z48" s="131">
        <v>2023</v>
      </c>
      <c r="AA48" s="131" t="s">
        <v>58</v>
      </c>
    </row>
    <row r="49" spans="1:27" x14ac:dyDescent="0.25">
      <c r="A49" s="155">
        <v>13</v>
      </c>
      <c r="B49" s="131" t="s">
        <v>30</v>
      </c>
      <c r="C49" s="131" t="s">
        <v>49</v>
      </c>
      <c r="D49" s="131" t="s">
        <v>1048</v>
      </c>
      <c r="E49" s="126">
        <v>44993</v>
      </c>
      <c r="F49" s="131" t="s">
        <v>1046</v>
      </c>
      <c r="G49" s="131" t="s">
        <v>1635</v>
      </c>
      <c r="H49" s="125" t="s">
        <v>52</v>
      </c>
      <c r="I49" s="138" t="s">
        <v>53</v>
      </c>
      <c r="J49" s="125" t="s">
        <v>1638</v>
      </c>
      <c r="K49" s="131"/>
      <c r="L49" s="127">
        <v>1700220</v>
      </c>
      <c r="M49" s="127">
        <v>16605482</v>
      </c>
      <c r="N49" s="125" t="s">
        <v>54</v>
      </c>
      <c r="O49" s="125" t="s">
        <v>1644</v>
      </c>
      <c r="P49" s="134" t="s">
        <v>1468</v>
      </c>
      <c r="Q49" s="131"/>
      <c r="R49" s="125"/>
      <c r="S49" s="125" t="s">
        <v>336</v>
      </c>
      <c r="T49" s="125">
        <v>298</v>
      </c>
      <c r="U49" s="126">
        <v>44993</v>
      </c>
      <c r="V49" s="126">
        <v>45290</v>
      </c>
      <c r="W49" s="133">
        <v>0</v>
      </c>
      <c r="X49" s="131" t="s">
        <v>28</v>
      </c>
      <c r="Y49" s="132" t="s">
        <v>1049</v>
      </c>
      <c r="Z49" s="131">
        <v>2023</v>
      </c>
      <c r="AA49" s="131" t="s">
        <v>58</v>
      </c>
    </row>
    <row r="50" spans="1:27" x14ac:dyDescent="0.25">
      <c r="A50" s="155">
        <v>14</v>
      </c>
      <c r="B50" s="131" t="s">
        <v>30</v>
      </c>
      <c r="C50" s="131" t="s">
        <v>49</v>
      </c>
      <c r="D50" s="131" t="s">
        <v>1050</v>
      </c>
      <c r="E50" s="126">
        <v>44993</v>
      </c>
      <c r="F50" s="131" t="s">
        <v>1051</v>
      </c>
      <c r="G50" s="131" t="s">
        <v>1635</v>
      </c>
      <c r="H50" s="125" t="s">
        <v>52</v>
      </c>
      <c r="I50" s="138" t="s">
        <v>53</v>
      </c>
      <c r="J50" s="125" t="s">
        <v>1638</v>
      </c>
      <c r="K50" s="131"/>
      <c r="L50" s="127">
        <v>1700220</v>
      </c>
      <c r="M50" s="127">
        <v>16605482</v>
      </c>
      <c r="N50" s="125" t="s">
        <v>54</v>
      </c>
      <c r="O50" s="125" t="s">
        <v>1644</v>
      </c>
      <c r="P50" s="129" t="s">
        <v>1469</v>
      </c>
      <c r="Q50" s="131"/>
      <c r="R50" s="139"/>
      <c r="S50" s="125" t="s">
        <v>336</v>
      </c>
      <c r="T50" s="125">
        <v>298</v>
      </c>
      <c r="U50" s="126">
        <v>44993</v>
      </c>
      <c r="V50" s="126">
        <v>45290</v>
      </c>
      <c r="W50" s="133">
        <v>0</v>
      </c>
      <c r="X50" s="131" t="s">
        <v>28</v>
      </c>
      <c r="Y50" s="132" t="s">
        <v>1052</v>
      </c>
      <c r="Z50" s="131">
        <v>2023</v>
      </c>
      <c r="AA50" s="131" t="s">
        <v>58</v>
      </c>
    </row>
    <row r="51" spans="1:27" x14ac:dyDescent="0.25">
      <c r="A51" s="155">
        <v>15</v>
      </c>
      <c r="B51" s="131" t="s">
        <v>30</v>
      </c>
      <c r="C51" s="131" t="s">
        <v>49</v>
      </c>
      <c r="D51" s="131" t="s">
        <v>1053</v>
      </c>
      <c r="E51" s="126">
        <v>44993</v>
      </c>
      <c r="F51" s="131" t="s">
        <v>1046</v>
      </c>
      <c r="G51" s="131" t="s">
        <v>1635</v>
      </c>
      <c r="H51" s="125" t="s">
        <v>52</v>
      </c>
      <c r="I51" s="138" t="s">
        <v>53</v>
      </c>
      <c r="J51" s="125" t="s">
        <v>1638</v>
      </c>
      <c r="K51" s="131"/>
      <c r="L51" s="127">
        <v>1700220</v>
      </c>
      <c r="M51" s="127">
        <v>16605482</v>
      </c>
      <c r="N51" s="125" t="s">
        <v>54</v>
      </c>
      <c r="O51" s="125" t="s">
        <v>1644</v>
      </c>
      <c r="P51" s="134" t="s">
        <v>1470</v>
      </c>
      <c r="Q51" s="131"/>
      <c r="R51" s="125"/>
      <c r="S51" s="125" t="s">
        <v>336</v>
      </c>
      <c r="T51" s="125">
        <v>298</v>
      </c>
      <c r="U51" s="126">
        <v>44993</v>
      </c>
      <c r="V51" s="126">
        <v>45290</v>
      </c>
      <c r="W51" s="133">
        <v>0</v>
      </c>
      <c r="X51" s="131" t="s">
        <v>28</v>
      </c>
      <c r="Y51" s="132" t="s">
        <v>1054</v>
      </c>
      <c r="Z51" s="131">
        <v>2023</v>
      </c>
      <c r="AA51" s="131" t="s">
        <v>58</v>
      </c>
    </row>
    <row r="52" spans="1:27" x14ac:dyDescent="0.25">
      <c r="A52" s="155">
        <v>16</v>
      </c>
      <c r="B52" s="131" t="s">
        <v>30</v>
      </c>
      <c r="C52" s="131" t="s">
        <v>49</v>
      </c>
      <c r="D52" s="131" t="s">
        <v>1055</v>
      </c>
      <c r="E52" s="126">
        <v>44995</v>
      </c>
      <c r="F52" s="131" t="s">
        <v>1056</v>
      </c>
      <c r="G52" s="131" t="s">
        <v>1635</v>
      </c>
      <c r="H52" s="125" t="s">
        <v>52</v>
      </c>
      <c r="I52" s="138" t="s">
        <v>53</v>
      </c>
      <c r="J52" s="125" t="s">
        <v>1638</v>
      </c>
      <c r="K52" s="131"/>
      <c r="L52" s="127">
        <v>1497991</v>
      </c>
      <c r="M52" s="127">
        <v>14530513</v>
      </c>
      <c r="N52" s="125" t="s">
        <v>54</v>
      </c>
      <c r="O52" s="125" t="s">
        <v>1644</v>
      </c>
      <c r="P52" s="134" t="s">
        <v>1471</v>
      </c>
      <c r="Q52" s="131"/>
      <c r="R52" s="125"/>
      <c r="S52" s="125" t="s">
        <v>1016</v>
      </c>
      <c r="T52" s="125">
        <v>296</v>
      </c>
      <c r="U52" s="126">
        <v>44995</v>
      </c>
      <c r="V52" s="126">
        <v>45290</v>
      </c>
      <c r="W52" s="133">
        <v>0</v>
      </c>
      <c r="X52" s="131" t="s">
        <v>28</v>
      </c>
      <c r="Y52" s="132" t="s">
        <v>1057</v>
      </c>
      <c r="Z52" s="131">
        <v>2023</v>
      </c>
      <c r="AA52" s="131" t="s">
        <v>58</v>
      </c>
    </row>
    <row r="53" spans="1:27" x14ac:dyDescent="0.25">
      <c r="A53" s="155">
        <v>17</v>
      </c>
      <c r="B53" s="131" t="s">
        <v>30</v>
      </c>
      <c r="C53" s="131" t="s">
        <v>49</v>
      </c>
      <c r="D53" s="131" t="s">
        <v>1058</v>
      </c>
      <c r="E53" s="126">
        <v>44995</v>
      </c>
      <c r="F53" s="131" t="s">
        <v>1059</v>
      </c>
      <c r="G53" s="131" t="s">
        <v>1635</v>
      </c>
      <c r="H53" s="125" t="s">
        <v>52</v>
      </c>
      <c r="I53" s="138" t="s">
        <v>53</v>
      </c>
      <c r="J53" s="125" t="s">
        <v>1638</v>
      </c>
      <c r="K53" s="131"/>
      <c r="L53" s="127">
        <v>1700220</v>
      </c>
      <c r="M53" s="127">
        <v>16492134</v>
      </c>
      <c r="N53" s="125" t="s">
        <v>54</v>
      </c>
      <c r="O53" s="125" t="s">
        <v>1644</v>
      </c>
      <c r="P53" s="129" t="s">
        <v>1472</v>
      </c>
      <c r="Q53" s="131"/>
      <c r="R53" s="125"/>
      <c r="S53" s="125" t="s">
        <v>336</v>
      </c>
      <c r="T53" s="125">
        <v>296</v>
      </c>
      <c r="U53" s="126">
        <v>44995</v>
      </c>
      <c r="V53" s="126">
        <v>45290</v>
      </c>
      <c r="W53" s="133">
        <v>0</v>
      </c>
      <c r="X53" s="131" t="s">
        <v>28</v>
      </c>
      <c r="Y53" s="132" t="s">
        <v>1054</v>
      </c>
      <c r="Z53" s="131">
        <v>2023</v>
      </c>
      <c r="AA53" s="131" t="s">
        <v>58</v>
      </c>
    </row>
    <row r="54" spans="1:27" x14ac:dyDescent="0.25">
      <c r="A54" s="155">
        <v>18</v>
      </c>
      <c r="B54" s="131" t="s">
        <v>30</v>
      </c>
      <c r="C54" s="131" t="s">
        <v>49</v>
      </c>
      <c r="D54" s="131" t="s">
        <v>1060</v>
      </c>
      <c r="E54" s="126">
        <v>44998</v>
      </c>
      <c r="F54" s="131" t="s">
        <v>1059</v>
      </c>
      <c r="G54" s="131" t="s">
        <v>1635</v>
      </c>
      <c r="H54" s="125" t="s">
        <v>52</v>
      </c>
      <c r="I54" s="138" t="s">
        <v>53</v>
      </c>
      <c r="J54" s="125" t="s">
        <v>1638</v>
      </c>
      <c r="K54" s="131"/>
      <c r="L54" s="127">
        <v>1700219</v>
      </c>
      <c r="M54" s="127">
        <v>16322102</v>
      </c>
      <c r="N54" s="125" t="s">
        <v>54</v>
      </c>
      <c r="O54" s="125" t="s">
        <v>1644</v>
      </c>
      <c r="P54" s="134" t="s">
        <v>1473</v>
      </c>
      <c r="Q54" s="131"/>
      <c r="R54" s="135"/>
      <c r="S54" s="125" t="s">
        <v>336</v>
      </c>
      <c r="T54" s="125">
        <v>293</v>
      </c>
      <c r="U54" s="126">
        <v>44998</v>
      </c>
      <c r="V54" s="126">
        <v>45290</v>
      </c>
      <c r="W54" s="133">
        <v>0</v>
      </c>
      <c r="X54" s="131" t="s">
        <v>28</v>
      </c>
      <c r="Y54" s="132" t="s">
        <v>1061</v>
      </c>
      <c r="Z54" s="131">
        <v>2023</v>
      </c>
      <c r="AA54" s="131" t="s">
        <v>58</v>
      </c>
    </row>
    <row r="55" spans="1:27" x14ac:dyDescent="0.25">
      <c r="A55" s="155">
        <v>19</v>
      </c>
      <c r="B55" s="131" t="s">
        <v>30</v>
      </c>
      <c r="C55" s="131" t="s">
        <v>49</v>
      </c>
      <c r="D55" s="131" t="s">
        <v>1062</v>
      </c>
      <c r="E55" s="126">
        <v>44998</v>
      </c>
      <c r="F55" s="131" t="s">
        <v>1063</v>
      </c>
      <c r="G55" s="131" t="s">
        <v>1635</v>
      </c>
      <c r="H55" s="125" t="s">
        <v>52</v>
      </c>
      <c r="I55" s="138" t="s">
        <v>53</v>
      </c>
      <c r="J55" s="125" t="s">
        <v>1638</v>
      </c>
      <c r="K55" s="131"/>
      <c r="L55" s="127">
        <v>2896360</v>
      </c>
      <c r="M55" s="127">
        <v>27805056</v>
      </c>
      <c r="N55" s="125" t="s">
        <v>54</v>
      </c>
      <c r="O55" s="125" t="s">
        <v>1644</v>
      </c>
      <c r="P55" s="134" t="s">
        <v>1474</v>
      </c>
      <c r="Q55" s="131"/>
      <c r="R55" s="139"/>
      <c r="S55" s="125" t="s">
        <v>336</v>
      </c>
      <c r="T55" s="125">
        <v>293</v>
      </c>
      <c r="U55" s="126">
        <v>44998</v>
      </c>
      <c r="V55" s="126">
        <v>45290</v>
      </c>
      <c r="W55" s="133">
        <v>0</v>
      </c>
      <c r="X55" s="131" t="s">
        <v>28</v>
      </c>
      <c r="Y55" s="132" t="s">
        <v>1064</v>
      </c>
      <c r="Z55" s="131">
        <v>2023</v>
      </c>
      <c r="AA55" s="131" t="s">
        <v>58</v>
      </c>
    </row>
    <row r="56" spans="1:27" x14ac:dyDescent="0.25">
      <c r="A56" s="155">
        <v>20</v>
      </c>
      <c r="B56" s="131" t="s">
        <v>30</v>
      </c>
      <c r="C56" s="131" t="s">
        <v>49</v>
      </c>
      <c r="D56" s="131" t="s">
        <v>1065</v>
      </c>
      <c r="E56" s="126">
        <v>45042</v>
      </c>
      <c r="F56" s="131" t="s">
        <v>1066</v>
      </c>
      <c r="G56" s="146" t="s">
        <v>1634</v>
      </c>
      <c r="H56" s="125" t="s">
        <v>52</v>
      </c>
      <c r="I56" s="138" t="s">
        <v>53</v>
      </c>
      <c r="J56" s="125" t="s">
        <v>1638</v>
      </c>
      <c r="K56" s="131"/>
      <c r="L56" s="127">
        <v>3535980</v>
      </c>
      <c r="M56" s="127">
        <v>14143920</v>
      </c>
      <c r="N56" s="125" t="s">
        <v>54</v>
      </c>
      <c r="O56" s="125" t="s">
        <v>1644</v>
      </c>
      <c r="P56" s="129" t="s">
        <v>1475</v>
      </c>
      <c r="Q56" s="131"/>
      <c r="R56" s="139"/>
      <c r="S56" s="125" t="s">
        <v>336</v>
      </c>
      <c r="T56" s="125">
        <v>120</v>
      </c>
      <c r="U56" s="126">
        <v>45042</v>
      </c>
      <c r="V56" s="126">
        <v>45164</v>
      </c>
      <c r="W56" s="133">
        <v>0</v>
      </c>
      <c r="X56" s="131" t="s">
        <v>28</v>
      </c>
      <c r="Y56" s="132" t="s">
        <v>1067</v>
      </c>
      <c r="Z56" s="131">
        <v>2023</v>
      </c>
      <c r="AA56" s="131" t="s">
        <v>58</v>
      </c>
    </row>
    <row r="57" spans="1:27" x14ac:dyDescent="0.25">
      <c r="A57" s="155">
        <v>21</v>
      </c>
      <c r="B57" s="131" t="s">
        <v>30</v>
      </c>
      <c r="C57" s="131" t="s">
        <v>49</v>
      </c>
      <c r="D57" s="131" t="s">
        <v>1014</v>
      </c>
      <c r="E57" s="126">
        <v>45097</v>
      </c>
      <c r="F57" s="138" t="s">
        <v>1015</v>
      </c>
      <c r="G57" s="146" t="s">
        <v>1634</v>
      </c>
      <c r="H57" s="125" t="s">
        <v>52</v>
      </c>
      <c r="I57" s="138" t="s">
        <v>53</v>
      </c>
      <c r="J57" s="125" t="s">
        <v>1638</v>
      </c>
      <c r="K57" s="131"/>
      <c r="L57" s="127">
        <v>3535980</v>
      </c>
      <c r="M57" s="127">
        <v>19447890</v>
      </c>
      <c r="N57" s="125" t="s">
        <v>54</v>
      </c>
      <c r="O57" s="125" t="s">
        <v>1644</v>
      </c>
      <c r="P57" s="134" t="s">
        <v>1457</v>
      </c>
      <c r="Q57" s="131"/>
      <c r="R57" s="139"/>
      <c r="S57" s="125" t="s">
        <v>1016</v>
      </c>
      <c r="T57" s="125">
        <v>167</v>
      </c>
      <c r="U57" s="126">
        <v>45097</v>
      </c>
      <c r="V57" s="126">
        <v>45264</v>
      </c>
      <c r="W57" s="133">
        <v>0</v>
      </c>
      <c r="X57" s="131" t="s">
        <v>28</v>
      </c>
      <c r="Y57" s="132" t="s">
        <v>1068</v>
      </c>
      <c r="Z57" s="131">
        <v>2023</v>
      </c>
      <c r="AA57" s="131" t="s">
        <v>58</v>
      </c>
    </row>
    <row r="58" spans="1:27" x14ac:dyDescent="0.25">
      <c r="A58" s="155">
        <v>22</v>
      </c>
      <c r="B58" s="131" t="s">
        <v>30</v>
      </c>
      <c r="C58" s="131" t="s">
        <v>49</v>
      </c>
      <c r="D58" s="131" t="s">
        <v>1069</v>
      </c>
      <c r="E58" s="126">
        <v>45106</v>
      </c>
      <c r="F58" s="147" t="s">
        <v>1070</v>
      </c>
      <c r="G58" s="131" t="s">
        <v>1635</v>
      </c>
      <c r="H58" s="125" t="s">
        <v>52</v>
      </c>
      <c r="I58" s="138" t="s">
        <v>53</v>
      </c>
      <c r="J58" s="125" t="s">
        <v>1638</v>
      </c>
      <c r="K58" s="131"/>
      <c r="L58" s="127">
        <v>1497991</v>
      </c>
      <c r="M58" s="127">
        <v>9087812</v>
      </c>
      <c r="N58" s="125" t="s">
        <v>54</v>
      </c>
      <c r="O58" s="125" t="s">
        <v>1644</v>
      </c>
      <c r="P58" s="129" t="s">
        <v>1476</v>
      </c>
      <c r="Q58" s="131"/>
      <c r="R58" s="139"/>
      <c r="S58" s="125" t="s">
        <v>1016</v>
      </c>
      <c r="T58" s="125">
        <v>184</v>
      </c>
      <c r="U58" s="126">
        <v>45106</v>
      </c>
      <c r="V58" s="126">
        <v>45290</v>
      </c>
      <c r="W58" s="133">
        <v>0</v>
      </c>
      <c r="X58" s="131" t="s">
        <v>28</v>
      </c>
      <c r="Y58" s="132" t="s">
        <v>1071</v>
      </c>
      <c r="Z58" s="131">
        <v>2023</v>
      </c>
      <c r="AA58" s="131" t="s">
        <v>58</v>
      </c>
    </row>
    <row r="59" spans="1:27" x14ac:dyDescent="0.25">
      <c r="A59" s="155">
        <v>23</v>
      </c>
      <c r="B59" s="131" t="s">
        <v>30</v>
      </c>
      <c r="C59" s="131" t="s">
        <v>49</v>
      </c>
      <c r="D59" s="131" t="s">
        <v>1072</v>
      </c>
      <c r="E59" s="126">
        <v>45167</v>
      </c>
      <c r="F59" s="131" t="s">
        <v>1073</v>
      </c>
      <c r="G59" s="146" t="s">
        <v>1634</v>
      </c>
      <c r="H59" s="125" t="s">
        <v>52</v>
      </c>
      <c r="I59" s="138" t="s">
        <v>53</v>
      </c>
      <c r="J59" s="125" t="s">
        <v>1638</v>
      </c>
      <c r="K59" s="131"/>
      <c r="L59" s="141">
        <v>3535980</v>
      </c>
      <c r="M59" s="141">
        <v>14379652</v>
      </c>
      <c r="N59" s="125" t="s">
        <v>54</v>
      </c>
      <c r="O59" s="125" t="s">
        <v>1644</v>
      </c>
      <c r="P59" s="129" t="s">
        <v>1477</v>
      </c>
      <c r="Q59" s="131"/>
      <c r="R59" s="125"/>
      <c r="S59" s="125" t="s">
        <v>336</v>
      </c>
      <c r="T59" s="125">
        <v>120</v>
      </c>
      <c r="U59" s="126">
        <v>45168</v>
      </c>
      <c r="V59" s="126">
        <v>45290</v>
      </c>
      <c r="W59" s="133">
        <v>0</v>
      </c>
      <c r="X59" s="131" t="s">
        <v>28</v>
      </c>
      <c r="Y59" s="132" t="s">
        <v>1074</v>
      </c>
      <c r="Z59" s="131">
        <v>2023</v>
      </c>
      <c r="AA59" s="131" t="s">
        <v>58</v>
      </c>
    </row>
    <row r="60" spans="1:27" x14ac:dyDescent="0.25">
      <c r="A60" s="155">
        <v>24</v>
      </c>
      <c r="B60" s="131" t="s">
        <v>30</v>
      </c>
      <c r="C60" s="131" t="s">
        <v>49</v>
      </c>
      <c r="D60" s="131" t="s">
        <v>1075</v>
      </c>
      <c r="E60" s="126">
        <v>45175</v>
      </c>
      <c r="F60" s="133" t="s">
        <v>1076</v>
      </c>
      <c r="G60" s="131" t="s">
        <v>1635</v>
      </c>
      <c r="H60" s="125" t="s">
        <v>52</v>
      </c>
      <c r="I60" s="138" t="s">
        <v>53</v>
      </c>
      <c r="J60" s="125" t="s">
        <v>1638</v>
      </c>
      <c r="K60" s="131"/>
      <c r="L60" s="127">
        <v>1700220</v>
      </c>
      <c r="M60" s="141">
        <v>6517510</v>
      </c>
      <c r="N60" s="125" t="s">
        <v>54</v>
      </c>
      <c r="O60" s="125" t="s">
        <v>1644</v>
      </c>
      <c r="P60" s="129" t="s">
        <v>1478</v>
      </c>
      <c r="Q60" s="131"/>
      <c r="R60" s="139"/>
      <c r="S60" s="125" t="s">
        <v>336</v>
      </c>
      <c r="T60" s="125">
        <v>115</v>
      </c>
      <c r="U60" s="126">
        <v>45175</v>
      </c>
      <c r="V60" s="126">
        <v>45290</v>
      </c>
      <c r="W60" s="133">
        <v>0</v>
      </c>
      <c r="X60" s="131" t="s">
        <v>28</v>
      </c>
      <c r="Y60" s="140" t="s">
        <v>1077</v>
      </c>
      <c r="Z60" s="131">
        <v>2023</v>
      </c>
      <c r="AA60" s="131" t="s">
        <v>58</v>
      </c>
    </row>
    <row r="61" spans="1:27" x14ac:dyDescent="0.25">
      <c r="A61" s="155">
        <v>25</v>
      </c>
      <c r="B61" s="131" t="s">
        <v>30</v>
      </c>
      <c r="C61" s="131" t="s">
        <v>1078</v>
      </c>
      <c r="D61" s="131" t="s">
        <v>1079</v>
      </c>
      <c r="E61" s="126">
        <v>45072</v>
      </c>
      <c r="F61" s="131" t="s">
        <v>1080</v>
      </c>
      <c r="G61" s="131" t="s">
        <v>1635</v>
      </c>
      <c r="H61" s="125" t="s">
        <v>852</v>
      </c>
      <c r="I61" s="138" t="s">
        <v>853</v>
      </c>
      <c r="J61" s="125" t="s">
        <v>1640</v>
      </c>
      <c r="K61" s="131"/>
      <c r="L61" s="137">
        <v>8000000</v>
      </c>
      <c r="M61" s="127">
        <v>24386670</v>
      </c>
      <c r="N61" s="125" t="s">
        <v>781</v>
      </c>
      <c r="O61" s="125" t="s">
        <v>1645</v>
      </c>
      <c r="P61" s="130"/>
      <c r="Q61" s="131"/>
      <c r="R61" s="139">
        <v>900426614</v>
      </c>
      <c r="S61" s="125" t="s">
        <v>94</v>
      </c>
      <c r="T61" s="125">
        <v>218</v>
      </c>
      <c r="U61" s="126">
        <v>45072</v>
      </c>
      <c r="V61" s="126">
        <v>45290</v>
      </c>
      <c r="W61" s="133">
        <v>0</v>
      </c>
      <c r="X61" s="125" t="s">
        <v>28</v>
      </c>
      <c r="Y61" s="132" t="s">
        <v>1081</v>
      </c>
      <c r="Z61" s="131">
        <v>2023</v>
      </c>
      <c r="AA61" s="131" t="s">
        <v>58</v>
      </c>
    </row>
    <row r="62" spans="1:27" x14ac:dyDescent="0.25">
      <c r="A62" s="155">
        <v>26</v>
      </c>
      <c r="B62" s="131" t="s">
        <v>30</v>
      </c>
      <c r="C62" s="131" t="s">
        <v>849</v>
      </c>
      <c r="D62" s="131" t="s">
        <v>1082</v>
      </c>
      <c r="E62" s="126">
        <v>45072</v>
      </c>
      <c r="F62" s="131" t="s">
        <v>1083</v>
      </c>
      <c r="G62" s="131" t="s">
        <v>1635</v>
      </c>
      <c r="H62" s="125" t="s">
        <v>852</v>
      </c>
      <c r="I62" s="138" t="s">
        <v>853</v>
      </c>
      <c r="J62" s="125" t="s">
        <v>1640</v>
      </c>
      <c r="K62" s="131"/>
      <c r="L62" s="137" t="s">
        <v>854</v>
      </c>
      <c r="M62" s="127">
        <v>8000000</v>
      </c>
      <c r="N62" s="125" t="s">
        <v>781</v>
      </c>
      <c r="O62" s="125" t="s">
        <v>1645</v>
      </c>
      <c r="P62" s="130"/>
      <c r="Q62" s="131"/>
      <c r="R62" s="131">
        <v>860034917</v>
      </c>
      <c r="S62" s="125" t="s">
        <v>1016</v>
      </c>
      <c r="T62" s="125">
        <v>203</v>
      </c>
      <c r="U62" s="126">
        <v>45072</v>
      </c>
      <c r="V62" s="126">
        <v>45275</v>
      </c>
      <c r="W62" s="133">
        <v>0</v>
      </c>
      <c r="X62" s="125" t="s">
        <v>28</v>
      </c>
      <c r="Y62" s="140" t="s">
        <v>1084</v>
      </c>
      <c r="Z62" s="131">
        <v>2023</v>
      </c>
      <c r="AA62" s="131" t="s">
        <v>58</v>
      </c>
    </row>
    <row r="63" spans="1:27" x14ac:dyDescent="0.25">
      <c r="A63" s="155">
        <v>27</v>
      </c>
      <c r="B63" s="131" t="s">
        <v>30</v>
      </c>
      <c r="C63" s="131" t="s">
        <v>1085</v>
      </c>
      <c r="D63" s="131" t="s">
        <v>1086</v>
      </c>
      <c r="E63" s="126">
        <v>45075</v>
      </c>
      <c r="F63" s="133" t="s">
        <v>1087</v>
      </c>
      <c r="G63" s="131" t="s">
        <v>1635</v>
      </c>
      <c r="H63" s="125" t="s">
        <v>852</v>
      </c>
      <c r="I63" s="138" t="s">
        <v>853</v>
      </c>
      <c r="J63" s="125" t="s">
        <v>1640</v>
      </c>
      <c r="K63" s="131"/>
      <c r="L63" s="137">
        <v>569415</v>
      </c>
      <c r="M63" s="127">
        <v>1138830</v>
      </c>
      <c r="N63" s="125" t="s">
        <v>781</v>
      </c>
      <c r="O63" s="125" t="s">
        <v>1645</v>
      </c>
      <c r="P63" s="130"/>
      <c r="Q63" s="131"/>
      <c r="R63" s="139">
        <v>901076796</v>
      </c>
      <c r="S63" s="125" t="s">
        <v>27</v>
      </c>
      <c r="T63" s="125">
        <v>215</v>
      </c>
      <c r="U63" s="126">
        <v>45075</v>
      </c>
      <c r="V63" s="126">
        <v>45290</v>
      </c>
      <c r="W63" s="133">
        <v>0</v>
      </c>
      <c r="X63" s="125" t="s">
        <v>28</v>
      </c>
      <c r="Y63" s="132" t="s">
        <v>1088</v>
      </c>
      <c r="Z63" s="131">
        <v>2023</v>
      </c>
      <c r="AA63" s="131" t="s">
        <v>58</v>
      </c>
    </row>
    <row r="64" spans="1:27" x14ac:dyDescent="0.25">
      <c r="A64" s="155">
        <v>28</v>
      </c>
      <c r="B64" s="131" t="s">
        <v>30</v>
      </c>
      <c r="C64" s="131" t="s">
        <v>1078</v>
      </c>
      <c r="D64" s="131" t="s">
        <v>1089</v>
      </c>
      <c r="E64" s="126">
        <v>45099</v>
      </c>
      <c r="F64" s="133" t="s">
        <v>1090</v>
      </c>
      <c r="G64" s="131" t="s">
        <v>1635</v>
      </c>
      <c r="H64" s="125" t="s">
        <v>852</v>
      </c>
      <c r="I64" s="138" t="s">
        <v>853</v>
      </c>
      <c r="J64" s="125" t="s">
        <v>1640</v>
      </c>
      <c r="K64" s="131"/>
      <c r="L64" s="137" t="s">
        <v>854</v>
      </c>
      <c r="M64" s="127">
        <v>11904252</v>
      </c>
      <c r="N64" s="125" t="s">
        <v>54</v>
      </c>
      <c r="O64" s="125" t="s">
        <v>1644</v>
      </c>
      <c r="P64" s="130"/>
      <c r="Q64" s="131"/>
      <c r="R64" s="125" t="s">
        <v>1121</v>
      </c>
      <c r="S64" s="125" t="s">
        <v>1016</v>
      </c>
      <c r="T64" s="125">
        <v>176</v>
      </c>
      <c r="U64" s="126">
        <v>45099</v>
      </c>
      <c r="V64" s="126">
        <v>45275</v>
      </c>
      <c r="W64" s="133">
        <v>0</v>
      </c>
      <c r="X64" s="125" t="s">
        <v>28</v>
      </c>
      <c r="Y64" s="132" t="s">
        <v>1091</v>
      </c>
      <c r="Z64" s="131">
        <v>2023</v>
      </c>
      <c r="AA64" s="131" t="s">
        <v>58</v>
      </c>
    </row>
    <row r="65" spans="1:27" x14ac:dyDescent="0.25">
      <c r="A65" s="155">
        <v>29</v>
      </c>
      <c r="B65" s="131" t="s">
        <v>30</v>
      </c>
      <c r="C65" s="131" t="s">
        <v>984</v>
      </c>
      <c r="D65" s="131" t="s">
        <v>1092</v>
      </c>
      <c r="E65" s="126">
        <v>45099</v>
      </c>
      <c r="F65" s="133" t="s">
        <v>1093</v>
      </c>
      <c r="G65" s="131" t="s">
        <v>1635</v>
      </c>
      <c r="H65" s="125" t="s">
        <v>852</v>
      </c>
      <c r="I65" s="138" t="s">
        <v>853</v>
      </c>
      <c r="J65" s="125" t="s">
        <v>1640</v>
      </c>
      <c r="K65" s="131"/>
      <c r="L65" s="137" t="s">
        <v>854</v>
      </c>
      <c r="M65" s="127">
        <v>8025379</v>
      </c>
      <c r="N65" s="125" t="s">
        <v>781</v>
      </c>
      <c r="O65" s="125" t="s">
        <v>1645</v>
      </c>
      <c r="P65" s="130"/>
      <c r="Q65" s="131"/>
      <c r="R65" s="139">
        <v>900654881</v>
      </c>
      <c r="S65" s="125" t="s">
        <v>1094</v>
      </c>
      <c r="T65" s="125">
        <v>190</v>
      </c>
      <c r="U65" s="126">
        <v>45100</v>
      </c>
      <c r="V65" s="126">
        <v>45290</v>
      </c>
      <c r="W65" s="133">
        <v>0</v>
      </c>
      <c r="X65" s="125" t="s">
        <v>28</v>
      </c>
      <c r="Y65" s="132" t="s">
        <v>1095</v>
      </c>
      <c r="Z65" s="131">
        <v>2023</v>
      </c>
      <c r="AA65" s="131" t="s">
        <v>58</v>
      </c>
    </row>
    <row r="66" spans="1:27" x14ac:dyDescent="0.25">
      <c r="A66" s="155">
        <v>30</v>
      </c>
      <c r="B66" s="131" t="s">
        <v>30</v>
      </c>
      <c r="C66" s="131" t="s">
        <v>1078</v>
      </c>
      <c r="D66" s="131" t="s">
        <v>1096</v>
      </c>
      <c r="E66" s="126">
        <v>45125</v>
      </c>
      <c r="F66" s="125" t="s">
        <v>1097</v>
      </c>
      <c r="G66" s="131" t="s">
        <v>1635</v>
      </c>
      <c r="H66" s="125" t="s">
        <v>852</v>
      </c>
      <c r="I66" s="138" t="s">
        <v>853</v>
      </c>
      <c r="J66" s="125" t="s">
        <v>1640</v>
      </c>
      <c r="K66" s="131"/>
      <c r="L66" s="141" t="s">
        <v>854</v>
      </c>
      <c r="M66" s="142">
        <v>2852000</v>
      </c>
      <c r="N66" s="125" t="s">
        <v>54</v>
      </c>
      <c r="O66" s="125" t="s">
        <v>1644</v>
      </c>
      <c r="P66" s="130"/>
      <c r="Q66" s="131"/>
      <c r="R66" s="125" t="s">
        <v>1121</v>
      </c>
      <c r="S66" s="125" t="s">
        <v>336</v>
      </c>
      <c r="T66" s="125">
        <v>90</v>
      </c>
      <c r="U66" s="126">
        <v>45126</v>
      </c>
      <c r="V66" s="126">
        <v>45218</v>
      </c>
      <c r="W66" s="133">
        <v>0</v>
      </c>
      <c r="X66" s="125" t="s">
        <v>28</v>
      </c>
      <c r="Y66" s="132" t="s">
        <v>1098</v>
      </c>
      <c r="Z66" s="131">
        <v>2023</v>
      </c>
      <c r="AA66" s="131" t="s">
        <v>58</v>
      </c>
    </row>
    <row r="67" spans="1:27" x14ac:dyDescent="0.25">
      <c r="A67" s="155">
        <v>31</v>
      </c>
      <c r="B67" s="131" t="s">
        <v>30</v>
      </c>
      <c r="C67" s="131" t="s">
        <v>1078</v>
      </c>
      <c r="D67" s="131" t="s">
        <v>1099</v>
      </c>
      <c r="E67" s="126">
        <v>45131</v>
      </c>
      <c r="F67" s="133" t="s">
        <v>1100</v>
      </c>
      <c r="G67" s="131" t="s">
        <v>1635</v>
      </c>
      <c r="H67" s="125" t="s">
        <v>852</v>
      </c>
      <c r="I67" s="138" t="s">
        <v>853</v>
      </c>
      <c r="J67" s="125" t="s">
        <v>1640</v>
      </c>
      <c r="K67" s="131"/>
      <c r="L67" s="137" t="s">
        <v>854</v>
      </c>
      <c r="M67" s="127">
        <v>9719515</v>
      </c>
      <c r="N67" s="125" t="s">
        <v>54</v>
      </c>
      <c r="O67" s="125" t="s">
        <v>1644</v>
      </c>
      <c r="P67" s="130"/>
      <c r="Q67" s="131"/>
      <c r="R67" s="125" t="s">
        <v>1121</v>
      </c>
      <c r="S67" s="125" t="s">
        <v>1690</v>
      </c>
      <c r="T67" s="125">
        <v>90</v>
      </c>
      <c r="U67" s="126">
        <v>45133</v>
      </c>
      <c r="V67" s="126">
        <v>45225</v>
      </c>
      <c r="W67" s="133">
        <v>0</v>
      </c>
      <c r="X67" s="125" t="s">
        <v>28</v>
      </c>
      <c r="Y67" s="132" t="s">
        <v>1102</v>
      </c>
      <c r="Z67" s="131">
        <v>2023</v>
      </c>
      <c r="AA67" s="131" t="s">
        <v>58</v>
      </c>
    </row>
    <row r="68" spans="1:27" x14ac:dyDescent="0.25">
      <c r="A68" s="155">
        <v>32</v>
      </c>
      <c r="B68" s="131" t="s">
        <v>30</v>
      </c>
      <c r="C68" s="131" t="s">
        <v>1078</v>
      </c>
      <c r="D68" s="131" t="s">
        <v>1103</v>
      </c>
      <c r="E68" s="126">
        <v>45178</v>
      </c>
      <c r="F68" s="131" t="s">
        <v>1104</v>
      </c>
      <c r="G68" s="131" t="s">
        <v>1635</v>
      </c>
      <c r="H68" s="125" t="s">
        <v>852</v>
      </c>
      <c r="I68" s="138" t="s">
        <v>853</v>
      </c>
      <c r="J68" s="125" t="s">
        <v>1640</v>
      </c>
      <c r="K68" s="131"/>
      <c r="L68" s="137" t="s">
        <v>854</v>
      </c>
      <c r="M68" s="127">
        <v>1083463</v>
      </c>
      <c r="N68" s="125" t="s">
        <v>781</v>
      </c>
      <c r="O68" s="125" t="s">
        <v>1645</v>
      </c>
      <c r="P68" s="130"/>
      <c r="Q68" s="131"/>
      <c r="R68" s="139">
        <v>901406206</v>
      </c>
      <c r="S68" s="125" t="s">
        <v>763</v>
      </c>
      <c r="T68" s="125">
        <v>120</v>
      </c>
      <c r="U68" s="126">
        <v>45152</v>
      </c>
      <c r="V68" s="126">
        <v>45274</v>
      </c>
      <c r="W68" s="133">
        <v>0</v>
      </c>
      <c r="X68" s="125" t="s">
        <v>28</v>
      </c>
      <c r="Y68" s="132" t="s">
        <v>1105</v>
      </c>
      <c r="Z68" s="131">
        <v>2023</v>
      </c>
      <c r="AA68" s="131" t="s">
        <v>58</v>
      </c>
    </row>
    <row r="69" spans="1:27" x14ac:dyDescent="0.25">
      <c r="A69" s="155">
        <v>33</v>
      </c>
      <c r="B69" s="131" t="s">
        <v>30</v>
      </c>
      <c r="C69" s="131" t="s">
        <v>1078</v>
      </c>
      <c r="D69" s="131" t="s">
        <v>918</v>
      </c>
      <c r="E69" s="126">
        <v>45155</v>
      </c>
      <c r="F69" s="143" t="s">
        <v>1106</v>
      </c>
      <c r="G69" s="131" t="s">
        <v>1635</v>
      </c>
      <c r="H69" s="125" t="s">
        <v>852</v>
      </c>
      <c r="I69" s="138" t="s">
        <v>853</v>
      </c>
      <c r="J69" s="125" t="s">
        <v>1640</v>
      </c>
      <c r="K69" s="131"/>
      <c r="L69" s="137" t="s">
        <v>854</v>
      </c>
      <c r="M69" s="127">
        <v>15000000</v>
      </c>
      <c r="N69" s="125" t="s">
        <v>54</v>
      </c>
      <c r="O69" s="125" t="s">
        <v>1644</v>
      </c>
      <c r="P69" s="129" t="s">
        <v>1454</v>
      </c>
      <c r="Q69" s="131"/>
      <c r="R69" s="130"/>
      <c r="S69" s="125" t="s">
        <v>1107</v>
      </c>
      <c r="T69" s="125">
        <v>120</v>
      </c>
      <c r="U69" s="126">
        <v>45155</v>
      </c>
      <c r="V69" s="126">
        <v>45275</v>
      </c>
      <c r="W69" s="133">
        <v>0</v>
      </c>
      <c r="X69" s="125" t="s">
        <v>28</v>
      </c>
      <c r="Y69" s="132" t="s">
        <v>1108</v>
      </c>
      <c r="Z69" s="131">
        <v>2023</v>
      </c>
      <c r="AA69" s="131" t="s">
        <v>58</v>
      </c>
    </row>
    <row r="70" spans="1:27" x14ac:dyDescent="0.25">
      <c r="A70" s="155">
        <v>34</v>
      </c>
      <c r="B70" s="131" t="s">
        <v>30</v>
      </c>
      <c r="C70" s="131" t="s">
        <v>1078</v>
      </c>
      <c r="D70" s="131" t="s">
        <v>1109</v>
      </c>
      <c r="E70" s="126">
        <v>45162</v>
      </c>
      <c r="F70" s="133" t="s">
        <v>1110</v>
      </c>
      <c r="G70" s="131" t="s">
        <v>1635</v>
      </c>
      <c r="H70" s="125" t="s">
        <v>852</v>
      </c>
      <c r="I70" s="138" t="s">
        <v>853</v>
      </c>
      <c r="J70" s="125" t="s">
        <v>1640</v>
      </c>
      <c r="K70" s="131"/>
      <c r="L70" s="137" t="s">
        <v>1111</v>
      </c>
      <c r="M70" s="127">
        <v>6000000</v>
      </c>
      <c r="N70" s="125" t="s">
        <v>781</v>
      </c>
      <c r="O70" s="125" t="s">
        <v>1645</v>
      </c>
      <c r="P70" s="130"/>
      <c r="Q70" s="131"/>
      <c r="R70" s="139" t="s">
        <v>1674</v>
      </c>
      <c r="S70" s="125" t="s">
        <v>111</v>
      </c>
      <c r="T70" s="125">
        <v>113</v>
      </c>
      <c r="U70" s="126">
        <v>45162</v>
      </c>
      <c r="V70" s="126">
        <v>45275</v>
      </c>
      <c r="W70" s="133">
        <v>0</v>
      </c>
      <c r="X70" s="125" t="s">
        <v>28</v>
      </c>
      <c r="Y70" s="132" t="s">
        <v>1112</v>
      </c>
      <c r="Z70" s="131">
        <v>2023</v>
      </c>
      <c r="AA70" s="131" t="s">
        <v>58</v>
      </c>
    </row>
    <row r="71" spans="1:27" x14ac:dyDescent="0.25">
      <c r="A71" s="155">
        <v>35</v>
      </c>
      <c r="B71" s="131" t="s">
        <v>30</v>
      </c>
      <c r="C71" s="131" t="s">
        <v>984</v>
      </c>
      <c r="D71" s="131" t="s">
        <v>1113</v>
      </c>
      <c r="E71" s="126">
        <v>45168</v>
      </c>
      <c r="F71" s="133" t="s">
        <v>1114</v>
      </c>
      <c r="G71" s="131" t="s">
        <v>1635</v>
      </c>
      <c r="H71" s="125" t="s">
        <v>852</v>
      </c>
      <c r="I71" s="138" t="s">
        <v>853</v>
      </c>
      <c r="J71" s="125" t="s">
        <v>1640</v>
      </c>
      <c r="K71" s="131"/>
      <c r="L71" s="127" t="s">
        <v>854</v>
      </c>
      <c r="M71" s="127">
        <v>2988000</v>
      </c>
      <c r="N71" s="125" t="s">
        <v>781</v>
      </c>
      <c r="O71" s="125" t="s">
        <v>1644</v>
      </c>
      <c r="P71" s="129" t="s">
        <v>1455</v>
      </c>
      <c r="Q71" s="131"/>
      <c r="R71" s="125" t="s">
        <v>1121</v>
      </c>
      <c r="S71" s="125" t="s">
        <v>94</v>
      </c>
      <c r="T71" s="125">
        <v>117</v>
      </c>
      <c r="U71" s="126">
        <v>45173</v>
      </c>
      <c r="V71" s="126">
        <v>45264</v>
      </c>
      <c r="W71" s="133">
        <v>0</v>
      </c>
      <c r="X71" s="125" t="s">
        <v>28</v>
      </c>
      <c r="Y71" s="132" t="s">
        <v>1115</v>
      </c>
      <c r="Z71" s="131">
        <v>2023</v>
      </c>
      <c r="AA71" s="131" t="s">
        <v>58</v>
      </c>
    </row>
    <row r="72" spans="1:27" x14ac:dyDescent="0.25">
      <c r="A72" s="155">
        <v>36</v>
      </c>
      <c r="B72" s="131" t="s">
        <v>30</v>
      </c>
      <c r="C72" s="131" t="s">
        <v>984</v>
      </c>
      <c r="D72" s="131" t="s">
        <v>1116</v>
      </c>
      <c r="E72" s="126">
        <v>45176</v>
      </c>
      <c r="F72" s="133" t="s">
        <v>1117</v>
      </c>
      <c r="G72" s="131" t="s">
        <v>1635</v>
      </c>
      <c r="H72" s="125" t="s">
        <v>852</v>
      </c>
      <c r="I72" s="138" t="s">
        <v>853</v>
      </c>
      <c r="J72" s="125" t="s">
        <v>1640</v>
      </c>
      <c r="K72" s="131"/>
      <c r="L72" s="127" t="s">
        <v>854</v>
      </c>
      <c r="M72" s="127">
        <v>1820000</v>
      </c>
      <c r="N72" s="125" t="s">
        <v>54</v>
      </c>
      <c r="O72" s="125" t="s">
        <v>1644</v>
      </c>
      <c r="P72" s="129" t="s">
        <v>1479</v>
      </c>
      <c r="Q72" s="131"/>
      <c r="R72" s="125" t="s">
        <v>1121</v>
      </c>
      <c r="S72" s="125" t="s">
        <v>116</v>
      </c>
      <c r="T72" s="125">
        <v>30</v>
      </c>
      <c r="U72" s="126">
        <v>45181</v>
      </c>
      <c r="V72" s="126">
        <v>45211</v>
      </c>
      <c r="W72" s="133">
        <v>0</v>
      </c>
      <c r="X72" s="125" t="s">
        <v>28</v>
      </c>
      <c r="Y72" s="132" t="s">
        <v>1118</v>
      </c>
      <c r="Z72" s="131">
        <v>2023</v>
      </c>
      <c r="AA72" s="131" t="s">
        <v>58</v>
      </c>
    </row>
    <row r="73" spans="1:27" x14ac:dyDescent="0.25">
      <c r="A73" s="155">
        <v>37</v>
      </c>
      <c r="B73" s="131" t="s">
        <v>30</v>
      </c>
      <c r="C73" s="131" t="s">
        <v>984</v>
      </c>
      <c r="D73" s="131" t="s">
        <v>1119</v>
      </c>
      <c r="E73" s="126">
        <v>45188</v>
      </c>
      <c r="F73" s="133" t="s">
        <v>1120</v>
      </c>
      <c r="G73" s="131" t="s">
        <v>1635</v>
      </c>
      <c r="H73" s="125" t="s">
        <v>852</v>
      </c>
      <c r="I73" s="138" t="s">
        <v>853</v>
      </c>
      <c r="J73" s="125" t="s">
        <v>1640</v>
      </c>
      <c r="K73" s="131"/>
      <c r="L73" s="127">
        <v>2678690</v>
      </c>
      <c r="M73" s="127">
        <v>2678690</v>
      </c>
      <c r="N73" s="125" t="s">
        <v>781</v>
      </c>
      <c r="O73" s="125" t="s">
        <v>1645</v>
      </c>
      <c r="P73" s="129" t="s">
        <v>1121</v>
      </c>
      <c r="Q73" s="131"/>
      <c r="R73" s="139">
        <v>900654881</v>
      </c>
      <c r="S73" s="125" t="s">
        <v>94</v>
      </c>
      <c r="T73" s="125">
        <v>60</v>
      </c>
      <c r="U73" s="126">
        <v>45194</v>
      </c>
      <c r="V73" s="126">
        <v>45255</v>
      </c>
      <c r="W73" s="133">
        <v>0</v>
      </c>
      <c r="X73" s="125" t="s">
        <v>28</v>
      </c>
      <c r="Y73" s="132" t="s">
        <v>1122</v>
      </c>
      <c r="Z73" s="131">
        <v>2023</v>
      </c>
      <c r="AA73" s="131" t="s">
        <v>58</v>
      </c>
    </row>
    <row r="74" spans="1:27" x14ac:dyDescent="0.25">
      <c r="A74" s="155">
        <v>38</v>
      </c>
      <c r="B74" s="131" t="s">
        <v>30</v>
      </c>
      <c r="C74" s="131" t="s">
        <v>984</v>
      </c>
      <c r="D74" s="131" t="s">
        <v>1113</v>
      </c>
      <c r="E74" s="126">
        <v>45208</v>
      </c>
      <c r="F74" s="131" t="s">
        <v>1570</v>
      </c>
      <c r="G74" s="131" t="s">
        <v>1635</v>
      </c>
      <c r="H74" s="125" t="s">
        <v>852</v>
      </c>
      <c r="I74" s="138" t="s">
        <v>853</v>
      </c>
      <c r="J74" s="125" t="s">
        <v>1640</v>
      </c>
      <c r="K74" s="131"/>
      <c r="L74" s="127">
        <v>2760000</v>
      </c>
      <c r="M74" s="127">
        <v>2760000</v>
      </c>
      <c r="N74" s="125" t="s">
        <v>781</v>
      </c>
      <c r="O74" s="125" t="s">
        <v>1644</v>
      </c>
      <c r="P74" s="129" t="s">
        <v>1455</v>
      </c>
      <c r="Q74" s="131"/>
      <c r="R74" s="125" t="s">
        <v>1121</v>
      </c>
      <c r="S74" s="125" t="s">
        <v>336</v>
      </c>
      <c r="T74" s="125">
        <v>60</v>
      </c>
      <c r="U74" s="126">
        <v>45208</v>
      </c>
      <c r="V74" s="126">
        <v>45239</v>
      </c>
      <c r="W74" s="133">
        <v>0</v>
      </c>
      <c r="X74" s="125" t="s">
        <v>28</v>
      </c>
      <c r="Y74" s="132" t="s">
        <v>1700</v>
      </c>
      <c r="Z74" s="131">
        <v>2023</v>
      </c>
      <c r="AA74" s="131" t="s">
        <v>58</v>
      </c>
    </row>
    <row r="75" spans="1:27" x14ac:dyDescent="0.25">
      <c r="A75" s="155">
        <v>39</v>
      </c>
      <c r="B75" s="131" t="s">
        <v>30</v>
      </c>
      <c r="C75" s="131" t="s">
        <v>1507</v>
      </c>
      <c r="D75" s="131" t="s">
        <v>1519</v>
      </c>
      <c r="E75" s="126">
        <v>45208</v>
      </c>
      <c r="F75" s="131" t="s">
        <v>1571</v>
      </c>
      <c r="G75" s="131" t="s">
        <v>1635</v>
      </c>
      <c r="H75" s="125" t="s">
        <v>852</v>
      </c>
      <c r="I75" s="138" t="s">
        <v>853</v>
      </c>
      <c r="J75" s="125" t="s">
        <v>1640</v>
      </c>
      <c r="K75" s="131"/>
      <c r="L75" s="127">
        <v>3492769</v>
      </c>
      <c r="M75" s="127">
        <v>3492769</v>
      </c>
      <c r="N75" s="125" t="s">
        <v>781</v>
      </c>
      <c r="O75" s="125" t="s">
        <v>1645</v>
      </c>
      <c r="P75" s="129" t="s">
        <v>1121</v>
      </c>
      <c r="Q75" s="131"/>
      <c r="R75" s="130">
        <v>900704712</v>
      </c>
      <c r="S75" s="125" t="s">
        <v>27</v>
      </c>
      <c r="T75" s="125">
        <v>60</v>
      </c>
      <c r="U75" s="126">
        <v>45211</v>
      </c>
      <c r="V75" s="126">
        <v>45272</v>
      </c>
      <c r="W75" s="133">
        <v>0</v>
      </c>
      <c r="X75" s="125" t="s">
        <v>28</v>
      </c>
      <c r="Y75" s="132" t="s">
        <v>1701</v>
      </c>
      <c r="Z75" s="131">
        <v>2023</v>
      </c>
      <c r="AA75" s="131" t="s">
        <v>58</v>
      </c>
    </row>
    <row r="76" spans="1:27" x14ac:dyDescent="0.25">
      <c r="A76" s="155">
        <v>40</v>
      </c>
      <c r="B76" s="131" t="s">
        <v>30</v>
      </c>
      <c r="C76" s="131" t="s">
        <v>1078</v>
      </c>
      <c r="D76" s="131" t="s">
        <v>1520</v>
      </c>
      <c r="E76" s="126">
        <v>45232</v>
      </c>
      <c r="F76" s="143" t="s">
        <v>1572</v>
      </c>
      <c r="G76" s="131" t="s">
        <v>1635</v>
      </c>
      <c r="H76" s="125" t="s">
        <v>852</v>
      </c>
      <c r="I76" s="138"/>
      <c r="J76" s="125" t="s">
        <v>1640</v>
      </c>
      <c r="K76" s="131"/>
      <c r="L76" s="127">
        <v>2776138</v>
      </c>
      <c r="M76" s="127">
        <v>2776138</v>
      </c>
      <c r="N76" s="125" t="s">
        <v>781</v>
      </c>
      <c r="O76" s="125" t="s">
        <v>1644</v>
      </c>
      <c r="P76" s="129" t="s">
        <v>1455</v>
      </c>
      <c r="Q76" s="131"/>
      <c r="R76" s="125" t="s">
        <v>1121</v>
      </c>
      <c r="S76" s="125" t="s">
        <v>189</v>
      </c>
      <c r="T76" s="125">
        <v>30</v>
      </c>
      <c r="U76" s="126">
        <v>45237</v>
      </c>
      <c r="V76" s="126">
        <v>45267</v>
      </c>
      <c r="W76" s="133">
        <v>0</v>
      </c>
      <c r="X76" s="125" t="s">
        <v>28</v>
      </c>
      <c r="Y76" s="132" t="s">
        <v>1702</v>
      </c>
      <c r="Z76" s="131">
        <v>2023</v>
      </c>
      <c r="AA76" s="131" t="s">
        <v>58</v>
      </c>
    </row>
    <row r="77" spans="1:27" x14ac:dyDescent="0.25">
      <c r="A77" s="155">
        <v>41</v>
      </c>
      <c r="B77" s="131" t="s">
        <v>30</v>
      </c>
      <c r="C77" s="131" t="s">
        <v>1508</v>
      </c>
      <c r="D77" s="131" t="s">
        <v>1521</v>
      </c>
      <c r="E77" s="126">
        <v>45237</v>
      </c>
      <c r="F77" s="143" t="s">
        <v>1573</v>
      </c>
      <c r="G77" s="131" t="s">
        <v>1635</v>
      </c>
      <c r="H77" s="125" t="s">
        <v>852</v>
      </c>
      <c r="I77" s="138" t="s">
        <v>853</v>
      </c>
      <c r="J77" s="125" t="s">
        <v>1640</v>
      </c>
      <c r="K77" s="131"/>
      <c r="L77" s="127">
        <v>1101940</v>
      </c>
      <c r="M77" s="127">
        <v>1101940</v>
      </c>
      <c r="N77" s="125" t="s">
        <v>781</v>
      </c>
      <c r="O77" s="125" t="s">
        <v>1645</v>
      </c>
      <c r="P77" s="130"/>
      <c r="Q77" s="131"/>
      <c r="R77" s="139" t="s">
        <v>1675</v>
      </c>
      <c r="S77" s="125" t="s">
        <v>189</v>
      </c>
      <c r="T77" s="125">
        <v>51</v>
      </c>
      <c r="U77" s="126">
        <v>45239</v>
      </c>
      <c r="V77" s="126">
        <v>45275</v>
      </c>
      <c r="W77" s="133">
        <v>0</v>
      </c>
      <c r="X77" s="125" t="s">
        <v>28</v>
      </c>
      <c r="Y77" s="132" t="s">
        <v>1703</v>
      </c>
      <c r="Z77" s="131">
        <v>2023</v>
      </c>
      <c r="AA77" s="131" t="s">
        <v>58</v>
      </c>
    </row>
    <row r="78" spans="1:27" x14ac:dyDescent="0.25">
      <c r="A78" s="155">
        <v>42</v>
      </c>
      <c r="B78" s="131" t="s">
        <v>30</v>
      </c>
      <c r="C78" s="131" t="s">
        <v>1078</v>
      </c>
      <c r="D78" s="131" t="s">
        <v>927</v>
      </c>
      <c r="E78" s="126">
        <v>45246</v>
      </c>
      <c r="F78" s="143" t="s">
        <v>1574</v>
      </c>
      <c r="G78" s="131" t="s">
        <v>1635</v>
      </c>
      <c r="H78" s="125" t="s">
        <v>852</v>
      </c>
      <c r="I78" s="138" t="s">
        <v>853</v>
      </c>
      <c r="J78" s="125" t="s">
        <v>1640</v>
      </c>
      <c r="K78" s="131"/>
      <c r="L78" s="127">
        <v>6000000</v>
      </c>
      <c r="M78" s="127">
        <v>6000000</v>
      </c>
      <c r="N78" s="125" t="s">
        <v>781</v>
      </c>
      <c r="O78" s="125" t="s">
        <v>1645</v>
      </c>
      <c r="P78" s="129" t="s">
        <v>1121</v>
      </c>
      <c r="Q78" s="131"/>
      <c r="R78" s="139" t="s">
        <v>1676</v>
      </c>
      <c r="S78" s="125" t="s">
        <v>336</v>
      </c>
      <c r="T78" s="125">
        <v>30</v>
      </c>
      <c r="U78" s="126">
        <v>45247</v>
      </c>
      <c r="V78" s="126">
        <v>45277</v>
      </c>
      <c r="W78" s="133">
        <v>0</v>
      </c>
      <c r="X78" s="125" t="s">
        <v>28</v>
      </c>
      <c r="Y78" s="132" t="s">
        <v>1704</v>
      </c>
      <c r="Z78" s="131">
        <v>2023</v>
      </c>
      <c r="AA78" s="131" t="s">
        <v>58</v>
      </c>
    </row>
    <row r="79" spans="1:27" x14ac:dyDescent="0.25">
      <c r="A79" s="155">
        <v>43</v>
      </c>
      <c r="B79" s="131" t="s">
        <v>30</v>
      </c>
      <c r="C79" s="131" t="s">
        <v>1078</v>
      </c>
      <c r="D79" s="131" t="s">
        <v>1096</v>
      </c>
      <c r="E79" s="126">
        <v>45250</v>
      </c>
      <c r="F79" s="143" t="s">
        <v>1575</v>
      </c>
      <c r="G79" s="131" t="s">
        <v>1635</v>
      </c>
      <c r="H79" s="125" t="s">
        <v>852</v>
      </c>
      <c r="I79" s="138" t="s">
        <v>853</v>
      </c>
      <c r="J79" s="125" t="s">
        <v>1640</v>
      </c>
      <c r="K79" s="131"/>
      <c r="L79" s="127">
        <v>6962800</v>
      </c>
      <c r="M79" s="127">
        <v>6962800</v>
      </c>
      <c r="N79" s="125" t="s">
        <v>54</v>
      </c>
      <c r="O79" s="125" t="s">
        <v>1644</v>
      </c>
      <c r="P79" s="129" t="s">
        <v>1646</v>
      </c>
      <c r="Q79" s="131"/>
      <c r="R79" s="125" t="s">
        <v>1121</v>
      </c>
      <c r="S79" s="125" t="s">
        <v>336</v>
      </c>
      <c r="T79" s="125">
        <v>40</v>
      </c>
      <c r="U79" s="126">
        <v>45254</v>
      </c>
      <c r="V79" s="126">
        <v>45290</v>
      </c>
      <c r="W79" s="133">
        <v>0</v>
      </c>
      <c r="X79" s="125" t="s">
        <v>28</v>
      </c>
      <c r="Y79" s="132" t="s">
        <v>1705</v>
      </c>
      <c r="Z79" s="131">
        <v>2023</v>
      </c>
      <c r="AA79" s="131" t="s">
        <v>58</v>
      </c>
    </row>
    <row r="80" spans="1:27" x14ac:dyDescent="0.25">
      <c r="A80" s="155">
        <v>44</v>
      </c>
      <c r="B80" s="131" t="s">
        <v>30</v>
      </c>
      <c r="C80" s="131" t="s">
        <v>856</v>
      </c>
      <c r="D80" s="131" t="s">
        <v>1522</v>
      </c>
      <c r="E80" s="126">
        <v>45253</v>
      </c>
      <c r="F80" s="143" t="s">
        <v>1576</v>
      </c>
      <c r="G80" s="131" t="s">
        <v>1635</v>
      </c>
      <c r="H80" s="125" t="s">
        <v>852</v>
      </c>
      <c r="I80" s="138" t="s">
        <v>853</v>
      </c>
      <c r="J80" s="125" t="s">
        <v>1640</v>
      </c>
      <c r="K80" s="131"/>
      <c r="L80" s="127">
        <v>915000</v>
      </c>
      <c r="M80" s="127">
        <v>915000</v>
      </c>
      <c r="N80" s="125" t="s">
        <v>54</v>
      </c>
      <c r="O80" s="125" t="s">
        <v>1644</v>
      </c>
      <c r="P80" s="129" t="s">
        <v>1647</v>
      </c>
      <c r="Q80" s="131"/>
      <c r="R80" s="125" t="s">
        <v>1121</v>
      </c>
      <c r="S80" s="125" t="s">
        <v>94</v>
      </c>
      <c r="T80" s="125">
        <v>22</v>
      </c>
      <c r="U80" s="126">
        <v>45253</v>
      </c>
      <c r="V80" s="126">
        <v>45275</v>
      </c>
      <c r="W80" s="133">
        <v>0</v>
      </c>
      <c r="X80" s="125" t="s">
        <v>28</v>
      </c>
      <c r="Y80" s="132" t="s">
        <v>1706</v>
      </c>
      <c r="Z80" s="131">
        <v>2023</v>
      </c>
      <c r="AA80" s="131" t="s">
        <v>58</v>
      </c>
    </row>
    <row r="81" spans="1:27" x14ac:dyDescent="0.25">
      <c r="A81" s="155">
        <v>45</v>
      </c>
      <c r="B81" s="131" t="s">
        <v>30</v>
      </c>
      <c r="C81" s="131" t="s">
        <v>856</v>
      </c>
      <c r="D81" s="131" t="s">
        <v>1123</v>
      </c>
      <c r="E81" s="126">
        <v>45016</v>
      </c>
      <c r="F81" s="133" t="s">
        <v>1124</v>
      </c>
      <c r="G81" s="131" t="s">
        <v>1635</v>
      </c>
      <c r="H81" s="125" t="s">
        <v>852</v>
      </c>
      <c r="I81" s="156" t="s">
        <v>939</v>
      </c>
      <c r="J81" s="125" t="s">
        <v>1640</v>
      </c>
      <c r="K81" s="131"/>
      <c r="L81" s="137" t="s">
        <v>854</v>
      </c>
      <c r="M81" s="144">
        <v>9200000</v>
      </c>
      <c r="N81" s="125" t="s">
        <v>54</v>
      </c>
      <c r="O81" s="130" t="s">
        <v>1644</v>
      </c>
      <c r="P81" s="129" t="s">
        <v>1648</v>
      </c>
      <c r="Q81" s="131"/>
      <c r="R81" s="125" t="s">
        <v>1121</v>
      </c>
      <c r="S81" s="125" t="s">
        <v>336</v>
      </c>
      <c r="T81" s="131">
        <v>90</v>
      </c>
      <c r="U81" s="126">
        <v>45016</v>
      </c>
      <c r="V81" s="126">
        <v>45137</v>
      </c>
      <c r="W81" s="133">
        <v>0</v>
      </c>
      <c r="X81" s="125" t="s">
        <v>28</v>
      </c>
      <c r="Y81" s="132" t="s">
        <v>1125</v>
      </c>
      <c r="Z81" s="131">
        <v>2023</v>
      </c>
      <c r="AA81" s="131" t="s">
        <v>58</v>
      </c>
    </row>
    <row r="82" spans="1:27" x14ac:dyDescent="0.25">
      <c r="A82" s="155">
        <v>46</v>
      </c>
      <c r="B82" s="131" t="s">
        <v>30</v>
      </c>
      <c r="C82" s="131" t="s">
        <v>947</v>
      </c>
      <c r="D82" s="131" t="s">
        <v>1126</v>
      </c>
      <c r="E82" s="126">
        <v>45071</v>
      </c>
      <c r="F82" s="133" t="s">
        <v>1127</v>
      </c>
      <c r="G82" s="131" t="s">
        <v>1635</v>
      </c>
      <c r="H82" s="125" t="s">
        <v>852</v>
      </c>
      <c r="I82" s="156" t="s">
        <v>939</v>
      </c>
      <c r="J82" s="125" t="s">
        <v>1640</v>
      </c>
      <c r="K82" s="131"/>
      <c r="L82" s="137" t="s">
        <v>854</v>
      </c>
      <c r="M82" s="144">
        <v>9748531</v>
      </c>
      <c r="N82" s="125" t="s">
        <v>781</v>
      </c>
      <c r="O82" s="130" t="s">
        <v>1645</v>
      </c>
      <c r="P82" s="131"/>
      <c r="Q82" s="131"/>
      <c r="R82" s="131">
        <v>900034591</v>
      </c>
      <c r="S82" s="125" t="s">
        <v>336</v>
      </c>
      <c r="T82" s="125">
        <v>90</v>
      </c>
      <c r="U82" s="146">
        <v>45072</v>
      </c>
      <c r="V82" s="126">
        <v>45164</v>
      </c>
      <c r="W82" s="133">
        <v>0</v>
      </c>
      <c r="X82" s="125" t="s">
        <v>28</v>
      </c>
      <c r="Y82" s="132" t="s">
        <v>1128</v>
      </c>
      <c r="Z82" s="131">
        <v>2023</v>
      </c>
      <c r="AA82" s="131" t="s">
        <v>58</v>
      </c>
    </row>
    <row r="83" spans="1:27" x14ac:dyDescent="0.25">
      <c r="A83" s="155">
        <v>47</v>
      </c>
      <c r="B83" s="131" t="s">
        <v>30</v>
      </c>
      <c r="C83" s="131" t="s">
        <v>860</v>
      </c>
      <c r="D83" s="131" t="s">
        <v>1129</v>
      </c>
      <c r="E83" s="126">
        <v>45075</v>
      </c>
      <c r="F83" s="125" t="s">
        <v>1130</v>
      </c>
      <c r="G83" s="131" t="s">
        <v>1635</v>
      </c>
      <c r="H83" s="125" t="s">
        <v>852</v>
      </c>
      <c r="I83" s="156" t="s">
        <v>939</v>
      </c>
      <c r="J83" s="125" t="s">
        <v>1640</v>
      </c>
      <c r="K83" s="131"/>
      <c r="L83" s="144">
        <v>6738615</v>
      </c>
      <c r="M83" s="144">
        <v>6738615</v>
      </c>
      <c r="N83" s="125" t="s">
        <v>781</v>
      </c>
      <c r="O83" s="130" t="s">
        <v>1645</v>
      </c>
      <c r="P83" s="131"/>
      <c r="Q83" s="131"/>
      <c r="R83" s="131">
        <v>901343855</v>
      </c>
      <c r="S83" s="125" t="s">
        <v>94</v>
      </c>
      <c r="T83" s="125">
        <v>30</v>
      </c>
      <c r="U83" s="126">
        <v>45075</v>
      </c>
      <c r="V83" s="126">
        <v>45136</v>
      </c>
      <c r="W83" s="133">
        <v>0</v>
      </c>
      <c r="X83" s="125" t="s">
        <v>28</v>
      </c>
      <c r="Y83" s="132" t="s">
        <v>1131</v>
      </c>
      <c r="Z83" s="131">
        <v>2023</v>
      </c>
      <c r="AA83" s="131" t="s">
        <v>58</v>
      </c>
    </row>
    <row r="84" spans="1:27" x14ac:dyDescent="0.25">
      <c r="A84" s="155">
        <v>48</v>
      </c>
      <c r="B84" s="131" t="s">
        <v>30</v>
      </c>
      <c r="C84" s="131" t="s">
        <v>860</v>
      </c>
      <c r="D84" s="131" t="s">
        <v>1132</v>
      </c>
      <c r="E84" s="126">
        <v>45075</v>
      </c>
      <c r="F84" s="125" t="s">
        <v>1133</v>
      </c>
      <c r="G84" s="131" t="s">
        <v>1635</v>
      </c>
      <c r="H84" s="125" t="s">
        <v>852</v>
      </c>
      <c r="I84" s="156" t="s">
        <v>939</v>
      </c>
      <c r="J84" s="125" t="s">
        <v>1640</v>
      </c>
      <c r="K84" s="131"/>
      <c r="L84" s="144">
        <v>5258194</v>
      </c>
      <c r="M84" s="144">
        <v>5258194</v>
      </c>
      <c r="N84" s="125" t="s">
        <v>781</v>
      </c>
      <c r="O84" s="130" t="s">
        <v>1645</v>
      </c>
      <c r="P84" s="131"/>
      <c r="Q84" s="131"/>
      <c r="R84" s="131">
        <v>900483401</v>
      </c>
      <c r="S84" s="125" t="s">
        <v>27</v>
      </c>
      <c r="T84" s="125">
        <v>60</v>
      </c>
      <c r="U84" s="126">
        <v>45075</v>
      </c>
      <c r="V84" s="126">
        <v>45136</v>
      </c>
      <c r="W84" s="133">
        <v>0</v>
      </c>
      <c r="X84" s="125" t="s">
        <v>28</v>
      </c>
      <c r="Y84" s="132" t="s">
        <v>1134</v>
      </c>
      <c r="Z84" s="131">
        <v>2023</v>
      </c>
      <c r="AA84" s="131" t="s">
        <v>58</v>
      </c>
    </row>
    <row r="85" spans="1:27" x14ac:dyDescent="0.25">
      <c r="A85" s="155">
        <v>49</v>
      </c>
      <c r="B85" s="131" t="s">
        <v>30</v>
      </c>
      <c r="C85" s="131" t="s">
        <v>860</v>
      </c>
      <c r="D85" s="131" t="s">
        <v>1135</v>
      </c>
      <c r="E85" s="126">
        <v>45124</v>
      </c>
      <c r="F85" s="131" t="s">
        <v>1136</v>
      </c>
      <c r="G85" s="131" t="s">
        <v>1635</v>
      </c>
      <c r="H85" s="125" t="s">
        <v>852</v>
      </c>
      <c r="I85" s="156" t="s">
        <v>939</v>
      </c>
      <c r="J85" s="125" t="s">
        <v>1640</v>
      </c>
      <c r="K85" s="131"/>
      <c r="L85" s="127">
        <v>5236000</v>
      </c>
      <c r="M85" s="127">
        <v>5236000</v>
      </c>
      <c r="N85" s="125" t="s">
        <v>781</v>
      </c>
      <c r="O85" s="130" t="s">
        <v>1645</v>
      </c>
      <c r="P85" s="130"/>
      <c r="Q85" s="131"/>
      <c r="R85" s="131">
        <v>900483296</v>
      </c>
      <c r="S85" s="125" t="s">
        <v>184</v>
      </c>
      <c r="T85" s="125">
        <v>90</v>
      </c>
      <c r="U85" s="126">
        <v>45139</v>
      </c>
      <c r="V85" s="126">
        <v>45231</v>
      </c>
      <c r="W85" s="133">
        <v>0</v>
      </c>
      <c r="X85" s="125" t="s">
        <v>28</v>
      </c>
      <c r="Y85" s="132" t="s">
        <v>1137</v>
      </c>
      <c r="Z85" s="131">
        <v>2023</v>
      </c>
      <c r="AA85" s="131" t="s">
        <v>58</v>
      </c>
    </row>
    <row r="86" spans="1:27" x14ac:dyDescent="0.25">
      <c r="A86" s="155">
        <v>50</v>
      </c>
      <c r="B86" s="131" t="s">
        <v>30</v>
      </c>
      <c r="C86" s="131" t="s">
        <v>947</v>
      </c>
      <c r="D86" s="131" t="s">
        <v>1138</v>
      </c>
      <c r="E86" s="126">
        <v>45147</v>
      </c>
      <c r="F86" s="131" t="s">
        <v>1139</v>
      </c>
      <c r="G86" s="131" t="s">
        <v>1635</v>
      </c>
      <c r="H86" s="125" t="s">
        <v>852</v>
      </c>
      <c r="I86" s="156" t="s">
        <v>939</v>
      </c>
      <c r="J86" s="125" t="s">
        <v>1640</v>
      </c>
      <c r="K86" s="131"/>
      <c r="L86" s="127">
        <v>5017040</v>
      </c>
      <c r="M86" s="127">
        <v>5017040</v>
      </c>
      <c r="N86" s="125" t="s">
        <v>781</v>
      </c>
      <c r="O86" s="130" t="s">
        <v>1645</v>
      </c>
      <c r="P86" s="130"/>
      <c r="Q86" s="131"/>
      <c r="R86" s="139">
        <v>900381761</v>
      </c>
      <c r="S86" s="125" t="s">
        <v>111</v>
      </c>
      <c r="T86" s="125">
        <v>60</v>
      </c>
      <c r="U86" s="126">
        <v>45177</v>
      </c>
      <c r="V86" s="126">
        <v>45207</v>
      </c>
      <c r="W86" s="133">
        <v>0</v>
      </c>
      <c r="X86" s="125" t="s">
        <v>28</v>
      </c>
      <c r="Y86" s="132" t="s">
        <v>1140</v>
      </c>
      <c r="Z86" s="131">
        <v>2023</v>
      </c>
      <c r="AA86" s="131" t="s">
        <v>58</v>
      </c>
    </row>
    <row r="87" spans="1:27" x14ac:dyDescent="0.25">
      <c r="A87" s="155">
        <v>51</v>
      </c>
      <c r="B87" s="131" t="s">
        <v>30</v>
      </c>
      <c r="C87" s="131" t="s">
        <v>1141</v>
      </c>
      <c r="D87" s="131" t="s">
        <v>925</v>
      </c>
      <c r="E87" s="126">
        <v>45168</v>
      </c>
      <c r="F87" s="145" t="s">
        <v>1142</v>
      </c>
      <c r="G87" s="131" t="s">
        <v>1635</v>
      </c>
      <c r="H87" s="125" t="s">
        <v>852</v>
      </c>
      <c r="I87" s="156" t="s">
        <v>939</v>
      </c>
      <c r="J87" s="125" t="s">
        <v>1640</v>
      </c>
      <c r="K87" s="131"/>
      <c r="L87" s="127">
        <v>3915100</v>
      </c>
      <c r="M87" s="127">
        <v>3915100</v>
      </c>
      <c r="N87" s="125" t="s">
        <v>781</v>
      </c>
      <c r="O87" s="130" t="s">
        <v>1645</v>
      </c>
      <c r="P87" s="130"/>
      <c r="Q87" s="131"/>
      <c r="R87" s="139">
        <v>900381761</v>
      </c>
      <c r="S87" s="125" t="s">
        <v>1107</v>
      </c>
      <c r="T87" s="125">
        <v>60</v>
      </c>
      <c r="U87" s="126">
        <v>45168</v>
      </c>
      <c r="V87" s="126">
        <v>45229</v>
      </c>
      <c r="W87" s="133">
        <v>0</v>
      </c>
      <c r="X87" s="125" t="s">
        <v>28</v>
      </c>
      <c r="Y87" s="132" t="s">
        <v>1143</v>
      </c>
      <c r="Z87" s="131">
        <v>2023</v>
      </c>
      <c r="AA87" s="131" t="s">
        <v>58</v>
      </c>
    </row>
    <row r="88" spans="1:27" x14ac:dyDescent="0.25">
      <c r="A88" s="155">
        <v>52</v>
      </c>
      <c r="B88" s="131" t="s">
        <v>30</v>
      </c>
      <c r="C88" s="131" t="s">
        <v>856</v>
      </c>
      <c r="D88" s="131" t="s">
        <v>1144</v>
      </c>
      <c r="E88" s="126">
        <v>45176</v>
      </c>
      <c r="F88" s="145" t="s">
        <v>1145</v>
      </c>
      <c r="G88" s="131" t="s">
        <v>1635</v>
      </c>
      <c r="H88" s="125" t="s">
        <v>852</v>
      </c>
      <c r="I88" s="156" t="s">
        <v>939</v>
      </c>
      <c r="J88" s="125" t="s">
        <v>1640</v>
      </c>
      <c r="K88" s="131"/>
      <c r="L88" s="127">
        <v>3219273</v>
      </c>
      <c r="M88" s="127">
        <v>3219273</v>
      </c>
      <c r="N88" s="125" t="s">
        <v>781</v>
      </c>
      <c r="O88" s="130" t="s">
        <v>1645</v>
      </c>
      <c r="P88" s="130"/>
      <c r="Q88" s="131"/>
      <c r="R88" s="139">
        <v>800219876</v>
      </c>
      <c r="S88" s="125" t="s">
        <v>336</v>
      </c>
      <c r="T88" s="125">
        <v>60</v>
      </c>
      <c r="U88" s="126">
        <v>45188</v>
      </c>
      <c r="V88" s="126">
        <v>45249</v>
      </c>
      <c r="W88" s="133">
        <v>0</v>
      </c>
      <c r="X88" s="125" t="s">
        <v>28</v>
      </c>
      <c r="Y88" s="132" t="s">
        <v>1146</v>
      </c>
      <c r="Z88" s="131">
        <v>2023</v>
      </c>
      <c r="AA88" s="131" t="s">
        <v>58</v>
      </c>
    </row>
    <row r="89" spans="1:27" x14ac:dyDescent="0.25">
      <c r="A89" s="155">
        <v>53</v>
      </c>
      <c r="B89" s="131" t="s">
        <v>30</v>
      </c>
      <c r="C89" s="131" t="s">
        <v>969</v>
      </c>
      <c r="D89" s="131" t="s">
        <v>1147</v>
      </c>
      <c r="E89" s="126">
        <v>45168</v>
      </c>
      <c r="F89" s="145" t="s">
        <v>1148</v>
      </c>
      <c r="G89" s="131" t="s">
        <v>1635</v>
      </c>
      <c r="H89" s="125" t="s">
        <v>852</v>
      </c>
      <c r="I89" s="156" t="s">
        <v>939</v>
      </c>
      <c r="J89" s="125" t="s">
        <v>1640</v>
      </c>
      <c r="K89" s="131"/>
      <c r="L89" s="127">
        <v>2680000</v>
      </c>
      <c r="M89" s="127">
        <v>2680000</v>
      </c>
      <c r="N89" s="125" t="s">
        <v>54</v>
      </c>
      <c r="O89" s="125" t="s">
        <v>1644</v>
      </c>
      <c r="P89" s="129" t="s">
        <v>1480</v>
      </c>
      <c r="Q89" s="131"/>
      <c r="R89" s="125" t="s">
        <v>1121</v>
      </c>
      <c r="S89" s="125" t="s">
        <v>1107</v>
      </c>
      <c r="T89" s="125">
        <v>60</v>
      </c>
      <c r="U89" s="126">
        <v>45180</v>
      </c>
      <c r="V89" s="126">
        <v>45241</v>
      </c>
      <c r="W89" s="133">
        <v>0</v>
      </c>
      <c r="X89" s="125" t="s">
        <v>28</v>
      </c>
      <c r="Y89" s="132" t="s">
        <v>1149</v>
      </c>
      <c r="Z89" s="131">
        <v>2023</v>
      </c>
      <c r="AA89" s="131" t="s">
        <v>58</v>
      </c>
    </row>
    <row r="90" spans="1:27" x14ac:dyDescent="0.25">
      <c r="A90" s="155">
        <v>54</v>
      </c>
      <c r="B90" s="131" t="s">
        <v>30</v>
      </c>
      <c r="C90" s="131" t="s">
        <v>947</v>
      </c>
      <c r="D90" s="131" t="s">
        <v>1150</v>
      </c>
      <c r="E90" s="126">
        <v>45184</v>
      </c>
      <c r="F90" s="143" t="s">
        <v>1151</v>
      </c>
      <c r="G90" s="131" t="s">
        <v>1635</v>
      </c>
      <c r="H90" s="125" t="s">
        <v>852</v>
      </c>
      <c r="I90" s="156" t="s">
        <v>939</v>
      </c>
      <c r="J90" s="125" t="s">
        <v>1640</v>
      </c>
      <c r="K90" s="131"/>
      <c r="L90" s="127">
        <v>4999414.34</v>
      </c>
      <c r="M90" s="127">
        <v>4999414.34</v>
      </c>
      <c r="N90" s="125" t="s">
        <v>54</v>
      </c>
      <c r="O90" s="125" t="s">
        <v>1645</v>
      </c>
      <c r="P90" s="130"/>
      <c r="Q90" s="131"/>
      <c r="R90" s="139">
        <v>901339250</v>
      </c>
      <c r="S90" s="125" t="s">
        <v>94</v>
      </c>
      <c r="T90" s="125">
        <v>60</v>
      </c>
      <c r="U90" s="126">
        <v>45187</v>
      </c>
      <c r="V90" s="126">
        <v>45248</v>
      </c>
      <c r="W90" s="133">
        <v>0</v>
      </c>
      <c r="X90" s="125" t="s">
        <v>28</v>
      </c>
      <c r="Y90" s="140" t="s">
        <v>1707</v>
      </c>
      <c r="Z90" s="131">
        <v>2023</v>
      </c>
      <c r="AA90" s="131" t="s">
        <v>58</v>
      </c>
    </row>
    <row r="91" spans="1:27" x14ac:dyDescent="0.25">
      <c r="A91" s="155">
        <v>55</v>
      </c>
      <c r="B91" s="131" t="s">
        <v>30</v>
      </c>
      <c r="C91" s="131" t="s">
        <v>1509</v>
      </c>
      <c r="D91" s="131" t="s">
        <v>1152</v>
      </c>
      <c r="E91" s="126">
        <v>45189</v>
      </c>
      <c r="F91" s="143" t="s">
        <v>1153</v>
      </c>
      <c r="G91" s="131" t="s">
        <v>1635</v>
      </c>
      <c r="H91" s="125" t="s">
        <v>852</v>
      </c>
      <c r="I91" s="156" t="s">
        <v>939</v>
      </c>
      <c r="J91" s="125" t="s">
        <v>1640</v>
      </c>
      <c r="K91" s="131"/>
      <c r="L91" s="127">
        <v>7711200</v>
      </c>
      <c r="M91" s="127">
        <v>7711200</v>
      </c>
      <c r="N91" s="125" t="s">
        <v>54</v>
      </c>
      <c r="O91" s="125" t="s">
        <v>1645</v>
      </c>
      <c r="P91" s="130"/>
      <c r="Q91" s="131"/>
      <c r="R91" s="139" t="s">
        <v>1677</v>
      </c>
      <c r="S91" s="125" t="s">
        <v>72</v>
      </c>
      <c r="T91" s="125">
        <v>30</v>
      </c>
      <c r="U91" s="126">
        <v>45190</v>
      </c>
      <c r="V91" s="126">
        <v>45220</v>
      </c>
      <c r="W91" s="133">
        <v>0</v>
      </c>
      <c r="X91" s="125" t="s">
        <v>28</v>
      </c>
      <c r="Y91" s="140" t="s">
        <v>1154</v>
      </c>
      <c r="Z91" s="131">
        <v>2023</v>
      </c>
      <c r="AA91" s="131" t="s">
        <v>58</v>
      </c>
    </row>
    <row r="92" spans="1:27" x14ac:dyDescent="0.25">
      <c r="A92" s="155">
        <v>56</v>
      </c>
      <c r="B92" s="131" t="s">
        <v>30</v>
      </c>
      <c r="C92" s="131" t="s">
        <v>1510</v>
      </c>
      <c r="D92" s="131" t="s">
        <v>1523</v>
      </c>
      <c r="E92" s="126">
        <v>45209</v>
      </c>
      <c r="F92" s="143" t="s">
        <v>1577</v>
      </c>
      <c r="G92" s="131" t="s">
        <v>1635</v>
      </c>
      <c r="H92" s="125" t="s">
        <v>852</v>
      </c>
      <c r="I92" s="156" t="s">
        <v>939</v>
      </c>
      <c r="J92" s="125" t="s">
        <v>1640</v>
      </c>
      <c r="K92" s="131"/>
      <c r="L92" s="127">
        <v>1666000</v>
      </c>
      <c r="M92" s="127">
        <v>1666000</v>
      </c>
      <c r="N92" s="125" t="s">
        <v>54</v>
      </c>
      <c r="O92" s="125" t="s">
        <v>1644</v>
      </c>
      <c r="P92" s="129" t="s">
        <v>1649</v>
      </c>
      <c r="Q92" s="131"/>
      <c r="R92" s="125" t="s">
        <v>1121</v>
      </c>
      <c r="S92" s="125" t="s">
        <v>1107</v>
      </c>
      <c r="T92" s="125">
        <v>60</v>
      </c>
      <c r="U92" s="126">
        <v>45210</v>
      </c>
      <c r="V92" s="126">
        <v>45290</v>
      </c>
      <c r="W92" s="133">
        <v>0</v>
      </c>
      <c r="X92" s="125" t="s">
        <v>28</v>
      </c>
      <c r="Y92" s="140" t="s">
        <v>1708</v>
      </c>
      <c r="Z92" s="131">
        <v>2023</v>
      </c>
      <c r="AA92" s="131" t="s">
        <v>58</v>
      </c>
    </row>
    <row r="93" spans="1:27" x14ac:dyDescent="0.25">
      <c r="A93" s="155">
        <v>57</v>
      </c>
      <c r="B93" s="131" t="s">
        <v>30</v>
      </c>
      <c r="C93" s="131" t="s">
        <v>1511</v>
      </c>
      <c r="D93" s="131" t="s">
        <v>925</v>
      </c>
      <c r="E93" s="126">
        <v>45232</v>
      </c>
      <c r="F93" s="143" t="s">
        <v>1578</v>
      </c>
      <c r="G93" s="131" t="s">
        <v>1635</v>
      </c>
      <c r="H93" s="125" t="s">
        <v>852</v>
      </c>
      <c r="I93" s="156" t="s">
        <v>939</v>
      </c>
      <c r="J93" s="125" t="s">
        <v>1640</v>
      </c>
      <c r="K93" s="131"/>
      <c r="L93" s="137">
        <v>1928752</v>
      </c>
      <c r="M93" s="127">
        <v>1928752</v>
      </c>
      <c r="N93" s="125" t="s">
        <v>781</v>
      </c>
      <c r="O93" s="125" t="s">
        <v>1645</v>
      </c>
      <c r="P93" s="130"/>
      <c r="Q93" s="131"/>
      <c r="R93" s="139">
        <v>900381761</v>
      </c>
      <c r="S93" s="125" t="s">
        <v>189</v>
      </c>
      <c r="T93" s="125">
        <v>30</v>
      </c>
      <c r="U93" s="126">
        <v>45232</v>
      </c>
      <c r="V93" s="126">
        <v>45262</v>
      </c>
      <c r="W93" s="133">
        <v>0</v>
      </c>
      <c r="X93" s="125" t="s">
        <v>28</v>
      </c>
      <c r="Y93" s="140" t="s">
        <v>1709</v>
      </c>
      <c r="Z93" s="131">
        <v>2023</v>
      </c>
      <c r="AA93" s="131" t="s">
        <v>58</v>
      </c>
    </row>
    <row r="94" spans="1:27" x14ac:dyDescent="0.25">
      <c r="A94" s="155">
        <v>58</v>
      </c>
      <c r="B94" s="131" t="s">
        <v>30</v>
      </c>
      <c r="C94" s="131" t="s">
        <v>947</v>
      </c>
      <c r="D94" s="131" t="s">
        <v>1524</v>
      </c>
      <c r="E94" s="126">
        <v>45253</v>
      </c>
      <c r="F94" s="143" t="s">
        <v>1579</v>
      </c>
      <c r="G94" s="131" t="s">
        <v>1635</v>
      </c>
      <c r="H94" s="125" t="s">
        <v>852</v>
      </c>
      <c r="I94" s="156" t="s">
        <v>939</v>
      </c>
      <c r="J94" s="125" t="s">
        <v>1640</v>
      </c>
      <c r="K94" s="131"/>
      <c r="L94" s="127">
        <v>10529999.51</v>
      </c>
      <c r="M94" s="127">
        <v>10529999.51</v>
      </c>
      <c r="N94" s="125" t="s">
        <v>781</v>
      </c>
      <c r="O94" s="125" t="s">
        <v>1645</v>
      </c>
      <c r="P94" s="130"/>
      <c r="Q94" s="131"/>
      <c r="R94" s="130">
        <v>900381761</v>
      </c>
      <c r="S94" s="125" t="s">
        <v>1691</v>
      </c>
      <c r="T94" s="125">
        <v>30</v>
      </c>
      <c r="U94" s="126">
        <v>45254</v>
      </c>
      <c r="V94" s="126">
        <v>45283</v>
      </c>
      <c r="W94" s="133">
        <v>0</v>
      </c>
      <c r="X94" s="125" t="s">
        <v>28</v>
      </c>
      <c r="Y94" s="140" t="s">
        <v>1710</v>
      </c>
      <c r="Z94" s="131">
        <v>2023</v>
      </c>
      <c r="AA94" s="131" t="s">
        <v>58</v>
      </c>
    </row>
    <row r="95" spans="1:27" x14ac:dyDescent="0.25">
      <c r="A95" s="155">
        <v>59</v>
      </c>
      <c r="B95" s="131" t="s">
        <v>30</v>
      </c>
      <c r="C95" s="131" t="s">
        <v>1509</v>
      </c>
      <c r="D95" s="131" t="s">
        <v>1525</v>
      </c>
      <c r="E95" s="126">
        <v>45253</v>
      </c>
      <c r="F95" s="125" t="s">
        <v>1580</v>
      </c>
      <c r="G95" s="131" t="s">
        <v>1635</v>
      </c>
      <c r="H95" s="125" t="s">
        <v>852</v>
      </c>
      <c r="I95" s="156" t="s">
        <v>939</v>
      </c>
      <c r="J95" s="125" t="s">
        <v>1640</v>
      </c>
      <c r="K95" s="131"/>
      <c r="L95" s="127">
        <v>8569600</v>
      </c>
      <c r="M95" s="127">
        <v>8569600</v>
      </c>
      <c r="N95" s="125" t="s">
        <v>54</v>
      </c>
      <c r="O95" s="125" t="s">
        <v>1644</v>
      </c>
      <c r="P95" s="129" t="s">
        <v>1650</v>
      </c>
      <c r="Q95" s="131"/>
      <c r="R95" s="125" t="s">
        <v>1121</v>
      </c>
      <c r="S95" s="125" t="s">
        <v>336</v>
      </c>
      <c r="T95" s="125">
        <v>30</v>
      </c>
      <c r="U95" s="126">
        <v>45253</v>
      </c>
      <c r="V95" s="126">
        <v>45283</v>
      </c>
      <c r="W95" s="133">
        <v>0</v>
      </c>
      <c r="X95" s="125" t="s">
        <v>28</v>
      </c>
      <c r="Y95" s="140" t="s">
        <v>1711</v>
      </c>
      <c r="Z95" s="131">
        <v>2023</v>
      </c>
      <c r="AA95" s="131" t="s">
        <v>58</v>
      </c>
    </row>
    <row r="96" spans="1:27" x14ac:dyDescent="0.25">
      <c r="A96" s="155">
        <v>60</v>
      </c>
      <c r="B96" s="131" t="s">
        <v>30</v>
      </c>
      <c r="C96" s="131" t="s">
        <v>1008</v>
      </c>
      <c r="D96" s="131" t="s">
        <v>1526</v>
      </c>
      <c r="E96" s="126">
        <v>45175</v>
      </c>
      <c r="F96" s="143" t="s">
        <v>1768</v>
      </c>
      <c r="G96" s="131" t="s">
        <v>1635</v>
      </c>
      <c r="H96" s="125" t="s">
        <v>1011</v>
      </c>
      <c r="I96" s="131" t="s">
        <v>1012</v>
      </c>
      <c r="J96" s="125" t="s">
        <v>1641</v>
      </c>
      <c r="K96" s="131"/>
      <c r="L96" s="127" t="s">
        <v>854</v>
      </c>
      <c r="M96" s="127">
        <v>194003897.09999999</v>
      </c>
      <c r="N96" s="125" t="s">
        <v>781</v>
      </c>
      <c r="O96" s="125" t="s">
        <v>1645</v>
      </c>
      <c r="P96" s="130"/>
      <c r="Q96" s="131"/>
      <c r="R96" s="139">
        <v>901590857</v>
      </c>
      <c r="S96" s="125" t="s">
        <v>129</v>
      </c>
      <c r="T96" s="125">
        <v>90</v>
      </c>
      <c r="U96" s="126">
        <v>45180</v>
      </c>
      <c r="V96" s="126">
        <v>45290</v>
      </c>
      <c r="W96" s="126"/>
      <c r="X96" s="125" t="s">
        <v>28</v>
      </c>
      <c r="Y96" s="132" t="s">
        <v>1712</v>
      </c>
      <c r="Z96" s="131">
        <v>2023</v>
      </c>
      <c r="AA96" s="131" t="s">
        <v>58</v>
      </c>
    </row>
    <row r="97" spans="1:27" x14ac:dyDescent="0.25">
      <c r="A97" s="155">
        <v>61</v>
      </c>
      <c r="B97" s="131" t="s">
        <v>30</v>
      </c>
      <c r="C97" s="131" t="s">
        <v>1008</v>
      </c>
      <c r="D97" s="131" t="s">
        <v>1527</v>
      </c>
      <c r="E97" s="126">
        <v>45203</v>
      </c>
      <c r="F97" s="131" t="s">
        <v>1581</v>
      </c>
      <c r="G97" s="131" t="s">
        <v>1635</v>
      </c>
      <c r="H97" s="125" t="s">
        <v>1011</v>
      </c>
      <c r="I97" s="131" t="s">
        <v>1012</v>
      </c>
      <c r="J97" s="125" t="s">
        <v>1641</v>
      </c>
      <c r="K97" s="131"/>
      <c r="L97" s="141" t="s">
        <v>854</v>
      </c>
      <c r="M97" s="142">
        <v>119151569</v>
      </c>
      <c r="N97" s="125" t="s">
        <v>781</v>
      </c>
      <c r="O97" s="125" t="s">
        <v>1645</v>
      </c>
      <c r="P97" s="130"/>
      <c r="Q97" s="131"/>
      <c r="R97" s="139">
        <v>900849031</v>
      </c>
      <c r="S97" s="125" t="s">
        <v>1107</v>
      </c>
      <c r="T97" s="125"/>
      <c r="U97" s="126">
        <v>45205</v>
      </c>
      <c r="V97" s="126">
        <v>45290</v>
      </c>
      <c r="W97" s="126"/>
      <c r="X97" s="131" t="s">
        <v>28</v>
      </c>
      <c r="Y97" s="125"/>
      <c r="Z97" s="131">
        <v>2023</v>
      </c>
      <c r="AA97" s="131" t="s">
        <v>58</v>
      </c>
    </row>
    <row r="98" spans="1:27" x14ac:dyDescent="0.25">
      <c r="A98" s="155">
        <v>62</v>
      </c>
      <c r="B98" s="131" t="s">
        <v>23</v>
      </c>
      <c r="C98" s="131" t="s">
        <v>49</v>
      </c>
      <c r="D98" s="131" t="s">
        <v>50</v>
      </c>
      <c r="E98" s="126">
        <v>44957</v>
      </c>
      <c r="F98" s="133" t="s">
        <v>1769</v>
      </c>
      <c r="G98" s="146" t="s">
        <v>1634</v>
      </c>
      <c r="H98" s="125" t="s">
        <v>52</v>
      </c>
      <c r="I98" s="138" t="s">
        <v>53</v>
      </c>
      <c r="J98" s="125" t="s">
        <v>1638</v>
      </c>
      <c r="K98" s="131"/>
      <c r="L98" s="142">
        <v>3889578</v>
      </c>
      <c r="M98" s="142">
        <v>15558312</v>
      </c>
      <c r="N98" s="125" t="s">
        <v>54</v>
      </c>
      <c r="O98" s="125" t="s">
        <v>1644</v>
      </c>
      <c r="P98" s="129" t="s">
        <v>1274</v>
      </c>
      <c r="Q98" s="131"/>
      <c r="R98" s="139"/>
      <c r="S98" s="125" t="s">
        <v>27</v>
      </c>
      <c r="T98" s="125">
        <v>120</v>
      </c>
      <c r="U98" s="126">
        <v>44958</v>
      </c>
      <c r="V98" s="126">
        <v>45077</v>
      </c>
      <c r="W98" s="126"/>
      <c r="X98" s="131" t="s">
        <v>56</v>
      </c>
      <c r="Y98" s="132" t="s">
        <v>57</v>
      </c>
      <c r="Z98" s="131">
        <v>2023</v>
      </c>
      <c r="AA98" s="131" t="s">
        <v>58</v>
      </c>
    </row>
    <row r="99" spans="1:27" x14ac:dyDescent="0.25">
      <c r="A99" s="155">
        <v>63</v>
      </c>
      <c r="B99" s="131" t="s">
        <v>23</v>
      </c>
      <c r="C99" s="131" t="s">
        <v>49</v>
      </c>
      <c r="D99" s="131" t="s">
        <v>59</v>
      </c>
      <c r="E99" s="126">
        <v>44957</v>
      </c>
      <c r="F99" s="133" t="s">
        <v>60</v>
      </c>
      <c r="G99" s="146" t="s">
        <v>1634</v>
      </c>
      <c r="H99" s="125" t="s">
        <v>52</v>
      </c>
      <c r="I99" s="138" t="s">
        <v>53</v>
      </c>
      <c r="J99" s="125" t="s">
        <v>1638</v>
      </c>
      <c r="K99" s="131"/>
      <c r="L99" s="142">
        <v>4820400</v>
      </c>
      <c r="M99" s="142">
        <v>19281600</v>
      </c>
      <c r="N99" s="125" t="s">
        <v>54</v>
      </c>
      <c r="O99" s="125" t="s">
        <v>1644</v>
      </c>
      <c r="P99" s="129" t="s">
        <v>1275</v>
      </c>
      <c r="Q99" s="131"/>
      <c r="R99" s="139"/>
      <c r="S99" s="125" t="s">
        <v>27</v>
      </c>
      <c r="T99" s="125">
        <v>120</v>
      </c>
      <c r="U99" s="126">
        <v>44958</v>
      </c>
      <c r="V99" s="126">
        <v>45077</v>
      </c>
      <c r="W99" s="126"/>
      <c r="X99" s="131" t="s">
        <v>56</v>
      </c>
      <c r="Y99" s="132" t="s">
        <v>61</v>
      </c>
      <c r="Z99" s="131">
        <v>2023</v>
      </c>
      <c r="AA99" s="131" t="s">
        <v>58</v>
      </c>
    </row>
    <row r="100" spans="1:27" x14ac:dyDescent="0.25">
      <c r="A100" s="155">
        <v>64</v>
      </c>
      <c r="B100" s="131" t="s">
        <v>23</v>
      </c>
      <c r="C100" s="131" t="s">
        <v>49</v>
      </c>
      <c r="D100" s="131" t="s">
        <v>62</v>
      </c>
      <c r="E100" s="126">
        <v>44957</v>
      </c>
      <c r="F100" s="133" t="s">
        <v>63</v>
      </c>
      <c r="G100" s="146" t="s">
        <v>1634</v>
      </c>
      <c r="H100" s="125" t="s">
        <v>52</v>
      </c>
      <c r="I100" s="138" t="s">
        <v>53</v>
      </c>
      <c r="J100" s="125" t="s">
        <v>1638</v>
      </c>
      <c r="K100" s="131"/>
      <c r="L100" s="142">
        <v>5877696</v>
      </c>
      <c r="M100" s="142">
        <v>23510784</v>
      </c>
      <c r="N100" s="125" t="s">
        <v>54</v>
      </c>
      <c r="O100" s="125" t="s">
        <v>1644</v>
      </c>
      <c r="P100" s="134" t="s">
        <v>1276</v>
      </c>
      <c r="Q100" s="131"/>
      <c r="R100" s="139"/>
      <c r="S100" s="125" t="s">
        <v>27</v>
      </c>
      <c r="T100" s="125">
        <v>120</v>
      </c>
      <c r="U100" s="126">
        <v>44958</v>
      </c>
      <c r="V100" s="126">
        <v>45077</v>
      </c>
      <c r="W100" s="126"/>
      <c r="X100" s="131" t="s">
        <v>56</v>
      </c>
      <c r="Y100" s="132" t="s">
        <v>64</v>
      </c>
      <c r="Z100" s="131">
        <v>2023</v>
      </c>
      <c r="AA100" s="131" t="s">
        <v>58</v>
      </c>
    </row>
    <row r="101" spans="1:27" x14ac:dyDescent="0.25">
      <c r="A101" s="155">
        <v>65</v>
      </c>
      <c r="B101" s="131" t="s">
        <v>23</v>
      </c>
      <c r="C101" s="131" t="s">
        <v>49</v>
      </c>
      <c r="D101" s="131" t="s">
        <v>66</v>
      </c>
      <c r="E101" s="126">
        <v>44957</v>
      </c>
      <c r="F101" s="133" t="s">
        <v>67</v>
      </c>
      <c r="G101" s="146" t="s">
        <v>1634</v>
      </c>
      <c r="H101" s="125" t="s">
        <v>52</v>
      </c>
      <c r="I101" s="138" t="s">
        <v>53</v>
      </c>
      <c r="J101" s="125" t="s">
        <v>1638</v>
      </c>
      <c r="K101" s="131"/>
      <c r="L101" s="142">
        <v>3889578</v>
      </c>
      <c r="M101" s="142">
        <v>15558312</v>
      </c>
      <c r="N101" s="125" t="s">
        <v>54</v>
      </c>
      <c r="O101" s="125" t="s">
        <v>1644</v>
      </c>
      <c r="P101" s="129" t="s">
        <v>1277</v>
      </c>
      <c r="Q101" s="131"/>
      <c r="R101" s="139"/>
      <c r="S101" s="125" t="s">
        <v>27</v>
      </c>
      <c r="T101" s="125">
        <v>120</v>
      </c>
      <c r="U101" s="126">
        <v>44958</v>
      </c>
      <c r="V101" s="126">
        <v>45077</v>
      </c>
      <c r="W101" s="126"/>
      <c r="X101" s="131" t="s">
        <v>56</v>
      </c>
      <c r="Y101" s="132" t="s">
        <v>68</v>
      </c>
      <c r="Z101" s="131">
        <v>2023</v>
      </c>
      <c r="AA101" s="131" t="s">
        <v>58</v>
      </c>
    </row>
    <row r="102" spans="1:27" x14ac:dyDescent="0.25">
      <c r="A102" s="155">
        <v>66</v>
      </c>
      <c r="B102" s="131" t="s">
        <v>23</v>
      </c>
      <c r="C102" s="131" t="s">
        <v>49</v>
      </c>
      <c r="D102" s="131" t="s">
        <v>70</v>
      </c>
      <c r="E102" s="126">
        <v>44967</v>
      </c>
      <c r="F102" s="133" t="s">
        <v>71</v>
      </c>
      <c r="G102" s="131" t="s">
        <v>1635</v>
      </c>
      <c r="H102" s="125" t="s">
        <v>52</v>
      </c>
      <c r="I102" s="138" t="s">
        <v>53</v>
      </c>
      <c r="J102" s="125" t="s">
        <v>1638</v>
      </c>
      <c r="K102" s="131"/>
      <c r="L102" s="142">
        <v>2896360</v>
      </c>
      <c r="M102" s="142">
        <v>11585440</v>
      </c>
      <c r="N102" s="125" t="s">
        <v>54</v>
      </c>
      <c r="O102" s="125" t="s">
        <v>1644</v>
      </c>
      <c r="P102" s="134" t="s">
        <v>1278</v>
      </c>
      <c r="Q102" s="131"/>
      <c r="R102" s="139"/>
      <c r="S102" s="125" t="s">
        <v>72</v>
      </c>
      <c r="T102" s="125">
        <v>120</v>
      </c>
      <c r="U102" s="126">
        <v>44967</v>
      </c>
      <c r="V102" s="126">
        <v>45086</v>
      </c>
      <c r="W102" s="126"/>
      <c r="X102" s="131" t="s">
        <v>56</v>
      </c>
      <c r="Y102" s="132" t="s">
        <v>73</v>
      </c>
      <c r="Z102" s="131">
        <v>2023</v>
      </c>
      <c r="AA102" s="131" t="s">
        <v>58</v>
      </c>
    </row>
    <row r="103" spans="1:27" x14ac:dyDescent="0.25">
      <c r="A103" s="155">
        <v>67</v>
      </c>
      <c r="B103" s="131" t="s">
        <v>23</v>
      </c>
      <c r="C103" s="131" t="s">
        <v>49</v>
      </c>
      <c r="D103" s="131" t="s">
        <v>75</v>
      </c>
      <c r="E103" s="126">
        <v>44967</v>
      </c>
      <c r="F103" s="133" t="s">
        <v>76</v>
      </c>
      <c r="G103" s="146" t="s">
        <v>1634</v>
      </c>
      <c r="H103" s="125" t="s">
        <v>52</v>
      </c>
      <c r="I103" s="138" t="s">
        <v>53</v>
      </c>
      <c r="J103" s="125" t="s">
        <v>1638</v>
      </c>
      <c r="K103" s="131"/>
      <c r="L103" s="142">
        <v>3535980</v>
      </c>
      <c r="M103" s="142">
        <v>14143920</v>
      </c>
      <c r="N103" s="125" t="s">
        <v>54</v>
      </c>
      <c r="O103" s="125" t="s">
        <v>1644</v>
      </c>
      <c r="P103" s="134" t="s">
        <v>1279</v>
      </c>
      <c r="Q103" s="131"/>
      <c r="R103" s="139"/>
      <c r="S103" s="125" t="s">
        <v>72</v>
      </c>
      <c r="T103" s="125">
        <v>120</v>
      </c>
      <c r="U103" s="126">
        <v>44967</v>
      </c>
      <c r="V103" s="126">
        <v>45086</v>
      </c>
      <c r="W103" s="126"/>
      <c r="X103" s="131" t="s">
        <v>56</v>
      </c>
      <c r="Y103" s="132" t="s">
        <v>77</v>
      </c>
      <c r="Z103" s="131">
        <v>2023</v>
      </c>
      <c r="AA103" s="131" t="s">
        <v>58</v>
      </c>
    </row>
    <row r="104" spans="1:27" x14ac:dyDescent="0.25">
      <c r="A104" s="155">
        <v>68</v>
      </c>
      <c r="B104" s="131" t="s">
        <v>23</v>
      </c>
      <c r="C104" s="131" t="s">
        <v>49</v>
      </c>
      <c r="D104" s="131" t="s">
        <v>79</v>
      </c>
      <c r="E104" s="126">
        <v>44967</v>
      </c>
      <c r="F104" s="133" t="s">
        <v>80</v>
      </c>
      <c r="G104" s="146" t="s">
        <v>1634</v>
      </c>
      <c r="H104" s="125" t="s">
        <v>52</v>
      </c>
      <c r="I104" s="138" t="s">
        <v>53</v>
      </c>
      <c r="J104" s="125" t="s">
        <v>1638</v>
      </c>
      <c r="K104" s="131"/>
      <c r="L104" s="142">
        <v>3535980</v>
      </c>
      <c r="M104" s="142">
        <v>14143920</v>
      </c>
      <c r="N104" s="125" t="s">
        <v>54</v>
      </c>
      <c r="O104" s="125" t="s">
        <v>1644</v>
      </c>
      <c r="P104" s="129" t="s">
        <v>1280</v>
      </c>
      <c r="Q104" s="131"/>
      <c r="R104" s="139"/>
      <c r="S104" s="125" t="s">
        <v>72</v>
      </c>
      <c r="T104" s="125">
        <v>120</v>
      </c>
      <c r="U104" s="126">
        <v>44967</v>
      </c>
      <c r="V104" s="126">
        <v>45086</v>
      </c>
      <c r="W104" s="126"/>
      <c r="X104" s="131" t="s">
        <v>56</v>
      </c>
      <c r="Y104" s="132" t="s">
        <v>81</v>
      </c>
      <c r="Z104" s="131">
        <v>2023</v>
      </c>
      <c r="AA104" s="131" t="s">
        <v>58</v>
      </c>
    </row>
    <row r="105" spans="1:27" x14ac:dyDescent="0.25">
      <c r="A105" s="155">
        <v>69</v>
      </c>
      <c r="B105" s="131" t="s">
        <v>23</v>
      </c>
      <c r="C105" s="131" t="s">
        <v>49</v>
      </c>
      <c r="D105" s="131" t="s">
        <v>83</v>
      </c>
      <c r="E105" s="126">
        <v>44967</v>
      </c>
      <c r="F105" s="133" t="s">
        <v>84</v>
      </c>
      <c r="G105" s="131" t="s">
        <v>1635</v>
      </c>
      <c r="H105" s="125" t="s">
        <v>52</v>
      </c>
      <c r="I105" s="138" t="s">
        <v>53</v>
      </c>
      <c r="J105" s="125" t="s">
        <v>1638</v>
      </c>
      <c r="K105" s="131"/>
      <c r="L105" s="142">
        <v>2896360</v>
      </c>
      <c r="M105" s="142">
        <v>11585440</v>
      </c>
      <c r="N105" s="125" t="s">
        <v>54</v>
      </c>
      <c r="O105" s="125" t="s">
        <v>1644</v>
      </c>
      <c r="P105" s="129" t="s">
        <v>1281</v>
      </c>
      <c r="Q105" s="131"/>
      <c r="R105" s="139"/>
      <c r="S105" s="125" t="s">
        <v>85</v>
      </c>
      <c r="T105" s="125">
        <v>120</v>
      </c>
      <c r="U105" s="126">
        <v>44967</v>
      </c>
      <c r="V105" s="126">
        <v>45086</v>
      </c>
      <c r="W105" s="126"/>
      <c r="X105" s="131" t="s">
        <v>56</v>
      </c>
      <c r="Y105" s="132" t="s">
        <v>86</v>
      </c>
      <c r="Z105" s="131">
        <v>2023</v>
      </c>
      <c r="AA105" s="131" t="s">
        <v>58</v>
      </c>
    </row>
    <row r="106" spans="1:27" x14ac:dyDescent="0.25">
      <c r="A106" s="155">
        <v>70</v>
      </c>
      <c r="B106" s="131" t="s">
        <v>23</v>
      </c>
      <c r="C106" s="131" t="s">
        <v>49</v>
      </c>
      <c r="D106" s="131" t="s">
        <v>88</v>
      </c>
      <c r="E106" s="126">
        <v>44967</v>
      </c>
      <c r="F106" s="133" t="s">
        <v>89</v>
      </c>
      <c r="G106" s="131" t="s">
        <v>1635</v>
      </c>
      <c r="H106" s="125" t="s">
        <v>52</v>
      </c>
      <c r="I106" s="138" t="s">
        <v>53</v>
      </c>
      <c r="J106" s="125" t="s">
        <v>1638</v>
      </c>
      <c r="K106" s="131"/>
      <c r="L106" s="142">
        <v>1700220</v>
      </c>
      <c r="M106" s="142">
        <v>18192354</v>
      </c>
      <c r="N106" s="125" t="s">
        <v>54</v>
      </c>
      <c r="O106" s="125" t="s">
        <v>1644</v>
      </c>
      <c r="P106" s="134" t="s">
        <v>1282</v>
      </c>
      <c r="Q106" s="131"/>
      <c r="R106" s="139"/>
      <c r="S106" s="125" t="s">
        <v>72</v>
      </c>
      <c r="T106" s="125">
        <v>323</v>
      </c>
      <c r="U106" s="126">
        <v>44967</v>
      </c>
      <c r="V106" s="126">
        <v>45290</v>
      </c>
      <c r="W106" s="126"/>
      <c r="X106" s="131" t="s">
        <v>28</v>
      </c>
      <c r="Y106" s="132" t="s">
        <v>90</v>
      </c>
      <c r="Z106" s="131">
        <v>2023</v>
      </c>
      <c r="AA106" s="131" t="s">
        <v>58</v>
      </c>
    </row>
    <row r="107" spans="1:27" x14ac:dyDescent="0.25">
      <c r="A107" s="155">
        <v>71</v>
      </c>
      <c r="B107" s="131" t="s">
        <v>23</v>
      </c>
      <c r="C107" s="131" t="s">
        <v>49</v>
      </c>
      <c r="D107" s="131" t="s">
        <v>92</v>
      </c>
      <c r="E107" s="126">
        <v>44970</v>
      </c>
      <c r="F107" s="133" t="s">
        <v>93</v>
      </c>
      <c r="G107" s="131" t="s">
        <v>1635</v>
      </c>
      <c r="H107" s="125" t="s">
        <v>52</v>
      </c>
      <c r="I107" s="138" t="s">
        <v>53</v>
      </c>
      <c r="J107" s="125" t="s">
        <v>1638</v>
      </c>
      <c r="K107" s="131"/>
      <c r="L107" s="142">
        <v>2896360</v>
      </c>
      <c r="M107" s="142">
        <v>11585440</v>
      </c>
      <c r="N107" s="125" t="s">
        <v>54</v>
      </c>
      <c r="O107" s="125" t="s">
        <v>1644</v>
      </c>
      <c r="P107" s="134" t="s">
        <v>1283</v>
      </c>
      <c r="Q107" s="131"/>
      <c r="R107" s="139"/>
      <c r="S107" s="125" t="s">
        <v>94</v>
      </c>
      <c r="T107" s="125">
        <v>303</v>
      </c>
      <c r="U107" s="126">
        <v>44970</v>
      </c>
      <c r="V107" s="126">
        <v>45089</v>
      </c>
      <c r="W107" s="126"/>
      <c r="X107" s="131" t="s">
        <v>56</v>
      </c>
      <c r="Y107" s="132" t="s">
        <v>95</v>
      </c>
      <c r="Z107" s="131">
        <v>2023</v>
      </c>
      <c r="AA107" s="131" t="s">
        <v>58</v>
      </c>
    </row>
    <row r="108" spans="1:27" x14ac:dyDescent="0.25">
      <c r="A108" s="155">
        <v>72</v>
      </c>
      <c r="B108" s="131" t="s">
        <v>23</v>
      </c>
      <c r="C108" s="131" t="s">
        <v>49</v>
      </c>
      <c r="D108" s="131" t="s">
        <v>97</v>
      </c>
      <c r="E108" s="126">
        <v>44968</v>
      </c>
      <c r="F108" s="133" t="s">
        <v>98</v>
      </c>
      <c r="G108" s="131" t="s">
        <v>1635</v>
      </c>
      <c r="H108" s="125" t="s">
        <v>52</v>
      </c>
      <c r="I108" s="138" t="s">
        <v>53</v>
      </c>
      <c r="J108" s="125" t="s">
        <v>1638</v>
      </c>
      <c r="K108" s="131"/>
      <c r="L108" s="141">
        <v>1700220</v>
      </c>
      <c r="M108" s="142">
        <v>18022332</v>
      </c>
      <c r="N108" s="125" t="s">
        <v>54</v>
      </c>
      <c r="O108" s="125" t="s">
        <v>1644</v>
      </c>
      <c r="P108" s="134" t="s">
        <v>1284</v>
      </c>
      <c r="Q108" s="131"/>
      <c r="R108" s="139"/>
      <c r="S108" s="125" t="s">
        <v>72</v>
      </c>
      <c r="T108" s="125">
        <v>320</v>
      </c>
      <c r="U108" s="126">
        <v>44970</v>
      </c>
      <c r="V108" s="126">
        <v>45146</v>
      </c>
      <c r="W108" s="126"/>
      <c r="X108" s="131" t="s">
        <v>99</v>
      </c>
      <c r="Y108" s="132" t="s">
        <v>100</v>
      </c>
      <c r="Z108" s="131">
        <v>2023</v>
      </c>
      <c r="AA108" s="131" t="s">
        <v>58</v>
      </c>
    </row>
    <row r="109" spans="1:27" x14ac:dyDescent="0.25">
      <c r="A109" s="155">
        <v>73</v>
      </c>
      <c r="B109" s="131" t="s">
        <v>23</v>
      </c>
      <c r="C109" s="131" t="s">
        <v>49</v>
      </c>
      <c r="D109" s="131" t="s">
        <v>102</v>
      </c>
      <c r="E109" s="126">
        <v>45147</v>
      </c>
      <c r="F109" s="133" t="s">
        <v>98</v>
      </c>
      <c r="G109" s="131" t="s">
        <v>1635</v>
      </c>
      <c r="H109" s="125" t="s">
        <v>52</v>
      </c>
      <c r="I109" s="138" t="s">
        <v>53</v>
      </c>
      <c r="J109" s="125" t="s">
        <v>1638</v>
      </c>
      <c r="K109" s="131"/>
      <c r="L109" s="141">
        <v>1700220</v>
      </c>
      <c r="M109" s="142">
        <v>8047708</v>
      </c>
      <c r="N109" s="125" t="s">
        <v>54</v>
      </c>
      <c r="O109" s="125" t="s">
        <v>1644</v>
      </c>
      <c r="P109" s="134" t="s">
        <v>1285</v>
      </c>
      <c r="Q109" s="131"/>
      <c r="R109" s="139"/>
      <c r="S109" s="125" t="s">
        <v>72</v>
      </c>
      <c r="T109" s="125">
        <v>143</v>
      </c>
      <c r="U109" s="126">
        <v>45147</v>
      </c>
      <c r="V109" s="126">
        <v>45290</v>
      </c>
      <c r="W109" s="126"/>
      <c r="X109" s="131" t="s">
        <v>28</v>
      </c>
      <c r="Y109" s="132" t="s">
        <v>100</v>
      </c>
      <c r="Z109" s="131">
        <v>2023</v>
      </c>
      <c r="AA109" s="131" t="s">
        <v>58</v>
      </c>
    </row>
    <row r="110" spans="1:27" x14ac:dyDescent="0.25">
      <c r="A110" s="155">
        <v>74</v>
      </c>
      <c r="B110" s="131" t="s">
        <v>23</v>
      </c>
      <c r="C110" s="131" t="s">
        <v>49</v>
      </c>
      <c r="D110" s="131" t="s">
        <v>104</v>
      </c>
      <c r="E110" s="126">
        <v>44970</v>
      </c>
      <c r="F110" s="133" t="s">
        <v>105</v>
      </c>
      <c r="G110" s="131" t="s">
        <v>1635</v>
      </c>
      <c r="H110" s="125" t="s">
        <v>52</v>
      </c>
      <c r="I110" s="138" t="s">
        <v>53</v>
      </c>
      <c r="J110" s="125" t="s">
        <v>1638</v>
      </c>
      <c r="K110" s="131"/>
      <c r="L110" s="142">
        <v>2896360</v>
      </c>
      <c r="M110" s="142">
        <v>11585440</v>
      </c>
      <c r="N110" s="125" t="s">
        <v>54</v>
      </c>
      <c r="O110" s="125" t="s">
        <v>1644</v>
      </c>
      <c r="P110" s="129" t="s">
        <v>1286</v>
      </c>
      <c r="Q110" s="131"/>
      <c r="R110" s="139"/>
      <c r="S110" s="125" t="s">
        <v>106</v>
      </c>
      <c r="T110" s="125">
        <v>120</v>
      </c>
      <c r="U110" s="126">
        <v>44970</v>
      </c>
      <c r="V110" s="126">
        <v>45089</v>
      </c>
      <c r="W110" s="126"/>
      <c r="X110" s="131" t="s">
        <v>56</v>
      </c>
      <c r="Y110" s="132" t="s">
        <v>107</v>
      </c>
      <c r="Z110" s="131">
        <v>2023</v>
      </c>
      <c r="AA110" s="131" t="s">
        <v>58</v>
      </c>
    </row>
    <row r="111" spans="1:27" x14ac:dyDescent="0.25">
      <c r="A111" s="155">
        <v>75</v>
      </c>
      <c r="B111" s="131" t="s">
        <v>23</v>
      </c>
      <c r="C111" s="131" t="s">
        <v>49</v>
      </c>
      <c r="D111" s="131" t="s">
        <v>109</v>
      </c>
      <c r="E111" s="126">
        <v>44970</v>
      </c>
      <c r="F111" s="133" t="s">
        <v>110</v>
      </c>
      <c r="G111" s="131" t="s">
        <v>1635</v>
      </c>
      <c r="H111" s="125" t="s">
        <v>52</v>
      </c>
      <c r="I111" s="138" t="s">
        <v>53</v>
      </c>
      <c r="J111" s="125" t="s">
        <v>1638</v>
      </c>
      <c r="K111" s="131"/>
      <c r="L111" s="142">
        <v>2896360</v>
      </c>
      <c r="M111" s="142">
        <v>11585440</v>
      </c>
      <c r="N111" s="125" t="s">
        <v>54</v>
      </c>
      <c r="O111" s="125" t="s">
        <v>1644</v>
      </c>
      <c r="P111" s="134" t="s">
        <v>1287</v>
      </c>
      <c r="Q111" s="131"/>
      <c r="R111" s="139"/>
      <c r="S111" s="125" t="s">
        <v>111</v>
      </c>
      <c r="T111" s="125">
        <v>120</v>
      </c>
      <c r="U111" s="126">
        <v>44970</v>
      </c>
      <c r="V111" s="126">
        <v>45089</v>
      </c>
      <c r="W111" s="126"/>
      <c r="X111" s="131" t="s">
        <v>56</v>
      </c>
      <c r="Y111" s="132" t="s">
        <v>112</v>
      </c>
      <c r="Z111" s="131">
        <v>2023</v>
      </c>
      <c r="AA111" s="131" t="s">
        <v>58</v>
      </c>
    </row>
    <row r="112" spans="1:27" x14ac:dyDescent="0.25">
      <c r="A112" s="155">
        <v>76</v>
      </c>
      <c r="B112" s="131" t="s">
        <v>23</v>
      </c>
      <c r="C112" s="131" t="s">
        <v>49</v>
      </c>
      <c r="D112" s="131" t="s">
        <v>114</v>
      </c>
      <c r="E112" s="126">
        <v>44970</v>
      </c>
      <c r="F112" s="133" t="s">
        <v>115</v>
      </c>
      <c r="G112" s="131" t="s">
        <v>1635</v>
      </c>
      <c r="H112" s="125" t="s">
        <v>52</v>
      </c>
      <c r="I112" s="138" t="s">
        <v>53</v>
      </c>
      <c r="J112" s="125" t="s">
        <v>1638</v>
      </c>
      <c r="K112" s="131"/>
      <c r="L112" s="142">
        <v>2729728</v>
      </c>
      <c r="M112" s="142">
        <v>10918912</v>
      </c>
      <c r="N112" s="125" t="s">
        <v>54</v>
      </c>
      <c r="O112" s="125" t="s">
        <v>1644</v>
      </c>
      <c r="P112" s="134" t="s">
        <v>1288</v>
      </c>
      <c r="Q112" s="131"/>
      <c r="R112" s="139"/>
      <c r="S112" s="125" t="s">
        <v>116</v>
      </c>
      <c r="T112" s="125">
        <v>120</v>
      </c>
      <c r="U112" s="126">
        <v>44970</v>
      </c>
      <c r="V112" s="126">
        <v>45089</v>
      </c>
      <c r="W112" s="126"/>
      <c r="X112" s="131" t="s">
        <v>56</v>
      </c>
      <c r="Y112" s="132" t="s">
        <v>117</v>
      </c>
      <c r="Z112" s="131">
        <v>2023</v>
      </c>
      <c r="AA112" s="131" t="s">
        <v>58</v>
      </c>
    </row>
    <row r="113" spans="1:27" x14ac:dyDescent="0.25">
      <c r="A113" s="155">
        <v>77</v>
      </c>
      <c r="B113" s="131" t="s">
        <v>23</v>
      </c>
      <c r="C113" s="131" t="s">
        <v>49</v>
      </c>
      <c r="D113" s="131" t="s">
        <v>119</v>
      </c>
      <c r="E113" s="126">
        <v>44970</v>
      </c>
      <c r="F113" s="133" t="s">
        <v>120</v>
      </c>
      <c r="G113" s="146" t="s">
        <v>1634</v>
      </c>
      <c r="H113" s="125" t="s">
        <v>52</v>
      </c>
      <c r="I113" s="138" t="s">
        <v>53</v>
      </c>
      <c r="J113" s="125" t="s">
        <v>1638</v>
      </c>
      <c r="K113" s="131"/>
      <c r="L113" s="142">
        <v>5271477</v>
      </c>
      <c r="M113" s="142">
        <v>21085908</v>
      </c>
      <c r="N113" s="125" t="s">
        <v>54</v>
      </c>
      <c r="O113" s="125" t="s">
        <v>1644</v>
      </c>
      <c r="P113" s="134" t="s">
        <v>1289</v>
      </c>
      <c r="Q113" s="131"/>
      <c r="R113" s="139"/>
      <c r="S113" s="125" t="s">
        <v>27</v>
      </c>
      <c r="T113" s="125">
        <v>120</v>
      </c>
      <c r="U113" s="126">
        <v>44970</v>
      </c>
      <c r="V113" s="126">
        <v>45089</v>
      </c>
      <c r="W113" s="126"/>
      <c r="X113" s="131" t="s">
        <v>56</v>
      </c>
      <c r="Y113" s="132" t="s">
        <v>121</v>
      </c>
      <c r="Z113" s="131">
        <v>2023</v>
      </c>
      <c r="AA113" s="131" t="s">
        <v>58</v>
      </c>
    </row>
    <row r="114" spans="1:27" x14ac:dyDescent="0.25">
      <c r="A114" s="155">
        <v>78</v>
      </c>
      <c r="B114" s="131" t="s">
        <v>23</v>
      </c>
      <c r="C114" s="131" t="s">
        <v>49</v>
      </c>
      <c r="D114" s="131" t="s">
        <v>123</v>
      </c>
      <c r="E114" s="126">
        <v>44970</v>
      </c>
      <c r="F114" s="133" t="s">
        <v>124</v>
      </c>
      <c r="G114" s="131" t="s">
        <v>1635</v>
      </c>
      <c r="H114" s="125" t="s">
        <v>52</v>
      </c>
      <c r="I114" s="138" t="s">
        <v>53</v>
      </c>
      <c r="J114" s="125" t="s">
        <v>1638</v>
      </c>
      <c r="K114" s="131"/>
      <c r="L114" s="142">
        <v>2896360</v>
      </c>
      <c r="M114" s="142">
        <v>11585440</v>
      </c>
      <c r="N114" s="125" t="s">
        <v>54</v>
      </c>
      <c r="O114" s="125" t="s">
        <v>1644</v>
      </c>
      <c r="P114" s="134" t="s">
        <v>1290</v>
      </c>
      <c r="Q114" s="131"/>
      <c r="R114" s="139"/>
      <c r="S114" s="125" t="s">
        <v>27</v>
      </c>
      <c r="T114" s="125">
        <v>120</v>
      </c>
      <c r="U114" s="146">
        <v>44970</v>
      </c>
      <c r="V114" s="126">
        <v>45089</v>
      </c>
      <c r="W114" s="126"/>
      <c r="X114" s="131" t="s">
        <v>56</v>
      </c>
      <c r="Y114" s="132" t="s">
        <v>125</v>
      </c>
      <c r="Z114" s="131">
        <v>2023</v>
      </c>
      <c r="AA114" s="131" t="s">
        <v>58</v>
      </c>
    </row>
    <row r="115" spans="1:27" x14ac:dyDescent="0.25">
      <c r="A115" s="155">
        <v>79</v>
      </c>
      <c r="B115" s="131" t="s">
        <v>23</v>
      </c>
      <c r="C115" s="131" t="s">
        <v>49</v>
      </c>
      <c r="D115" s="131" t="s">
        <v>127</v>
      </c>
      <c r="E115" s="126">
        <v>44971</v>
      </c>
      <c r="F115" s="133" t="s">
        <v>128</v>
      </c>
      <c r="G115" s="131" t="s">
        <v>1635</v>
      </c>
      <c r="H115" s="125" t="s">
        <v>52</v>
      </c>
      <c r="I115" s="138" t="s">
        <v>53</v>
      </c>
      <c r="J115" s="125" t="s">
        <v>1638</v>
      </c>
      <c r="K115" s="131"/>
      <c r="L115" s="142">
        <v>2896360</v>
      </c>
      <c r="M115" s="142">
        <v>11585440</v>
      </c>
      <c r="N115" s="125" t="s">
        <v>54</v>
      </c>
      <c r="O115" s="125" t="s">
        <v>1644</v>
      </c>
      <c r="P115" s="134" t="s">
        <v>1291</v>
      </c>
      <c r="Q115" s="131"/>
      <c r="R115" s="139"/>
      <c r="S115" s="125" t="s">
        <v>129</v>
      </c>
      <c r="T115" s="125">
        <v>120</v>
      </c>
      <c r="U115" s="126">
        <v>44971</v>
      </c>
      <c r="V115" s="126">
        <v>45090</v>
      </c>
      <c r="W115" s="126"/>
      <c r="X115" s="131" t="s">
        <v>56</v>
      </c>
      <c r="Y115" s="132" t="s">
        <v>130</v>
      </c>
      <c r="Z115" s="131">
        <v>2023</v>
      </c>
      <c r="AA115" s="131" t="s">
        <v>58</v>
      </c>
    </row>
    <row r="116" spans="1:27" x14ac:dyDescent="0.25">
      <c r="A116" s="155">
        <v>80</v>
      </c>
      <c r="B116" s="131" t="s">
        <v>23</v>
      </c>
      <c r="C116" s="131" t="s">
        <v>49</v>
      </c>
      <c r="D116" s="131" t="s">
        <v>132</v>
      </c>
      <c r="E116" s="126">
        <v>44971</v>
      </c>
      <c r="F116" s="133" t="s">
        <v>133</v>
      </c>
      <c r="G116" s="131" t="s">
        <v>1635</v>
      </c>
      <c r="H116" s="125" t="s">
        <v>52</v>
      </c>
      <c r="I116" s="138" t="s">
        <v>53</v>
      </c>
      <c r="J116" s="125" t="s">
        <v>1638</v>
      </c>
      <c r="K116" s="131"/>
      <c r="L116" s="142">
        <v>2896360</v>
      </c>
      <c r="M116" s="142">
        <v>11585440</v>
      </c>
      <c r="N116" s="125" t="s">
        <v>54</v>
      </c>
      <c r="O116" s="125" t="s">
        <v>1644</v>
      </c>
      <c r="P116" s="134" t="s">
        <v>1292</v>
      </c>
      <c r="Q116" s="131"/>
      <c r="R116" s="139"/>
      <c r="S116" s="125" t="s">
        <v>134</v>
      </c>
      <c r="T116" s="125">
        <v>120</v>
      </c>
      <c r="U116" s="126">
        <v>44971</v>
      </c>
      <c r="V116" s="126">
        <v>45090</v>
      </c>
      <c r="W116" s="126"/>
      <c r="X116" s="131" t="s">
        <v>56</v>
      </c>
      <c r="Y116" s="132" t="s">
        <v>135</v>
      </c>
      <c r="Z116" s="131">
        <v>2023</v>
      </c>
      <c r="AA116" s="131" t="s">
        <v>58</v>
      </c>
    </row>
    <row r="117" spans="1:27" x14ac:dyDescent="0.25">
      <c r="A117" s="155">
        <v>81</v>
      </c>
      <c r="B117" s="131" t="s">
        <v>23</v>
      </c>
      <c r="C117" s="131" t="s">
        <v>49</v>
      </c>
      <c r="D117" s="131" t="s">
        <v>137</v>
      </c>
      <c r="E117" s="126">
        <v>44971</v>
      </c>
      <c r="F117" s="133" t="s">
        <v>120</v>
      </c>
      <c r="G117" s="146" t="s">
        <v>1634</v>
      </c>
      <c r="H117" s="125" t="s">
        <v>52</v>
      </c>
      <c r="I117" s="138" t="s">
        <v>53</v>
      </c>
      <c r="J117" s="125" t="s">
        <v>1638</v>
      </c>
      <c r="K117" s="131"/>
      <c r="L117" s="142">
        <v>5271477</v>
      </c>
      <c r="M117" s="142">
        <v>21085908</v>
      </c>
      <c r="N117" s="125" t="s">
        <v>54</v>
      </c>
      <c r="O117" s="125" t="s">
        <v>1644</v>
      </c>
      <c r="P117" s="134" t="s">
        <v>1293</v>
      </c>
      <c r="Q117" s="131"/>
      <c r="R117" s="139"/>
      <c r="S117" s="125" t="s">
        <v>27</v>
      </c>
      <c r="T117" s="125">
        <v>120</v>
      </c>
      <c r="U117" s="126">
        <v>44971</v>
      </c>
      <c r="V117" s="126">
        <v>45090</v>
      </c>
      <c r="W117" s="126"/>
      <c r="X117" s="131" t="s">
        <v>56</v>
      </c>
      <c r="Y117" s="132" t="s">
        <v>138</v>
      </c>
      <c r="Z117" s="131">
        <v>2023</v>
      </c>
      <c r="AA117" s="131" t="s">
        <v>58</v>
      </c>
    </row>
    <row r="118" spans="1:27" x14ac:dyDescent="0.25">
      <c r="A118" s="155">
        <v>82</v>
      </c>
      <c r="B118" s="131" t="s">
        <v>23</v>
      </c>
      <c r="C118" s="131" t="s">
        <v>49</v>
      </c>
      <c r="D118" s="131" t="s">
        <v>140</v>
      </c>
      <c r="E118" s="126">
        <v>44971</v>
      </c>
      <c r="F118" s="133" t="s">
        <v>141</v>
      </c>
      <c r="G118" s="146" t="s">
        <v>1634</v>
      </c>
      <c r="H118" s="125" t="s">
        <v>52</v>
      </c>
      <c r="I118" s="138" t="s">
        <v>53</v>
      </c>
      <c r="J118" s="125" t="s">
        <v>1638</v>
      </c>
      <c r="K118" s="131"/>
      <c r="L118" s="141">
        <v>5877696</v>
      </c>
      <c r="M118" s="142">
        <v>23510784</v>
      </c>
      <c r="N118" s="125" t="s">
        <v>54</v>
      </c>
      <c r="O118" s="125" t="s">
        <v>1644</v>
      </c>
      <c r="P118" s="134" t="s">
        <v>1294</v>
      </c>
      <c r="Q118" s="131"/>
      <c r="R118" s="139"/>
      <c r="S118" s="125" t="s">
        <v>27</v>
      </c>
      <c r="T118" s="125">
        <v>120</v>
      </c>
      <c r="U118" s="126">
        <v>44971</v>
      </c>
      <c r="V118" s="126">
        <v>45090</v>
      </c>
      <c r="W118" s="126"/>
      <c r="X118" s="131" t="s">
        <v>56</v>
      </c>
      <c r="Y118" s="132" t="s">
        <v>142</v>
      </c>
      <c r="Z118" s="131">
        <v>2023</v>
      </c>
      <c r="AA118" s="131" t="s">
        <v>58</v>
      </c>
    </row>
    <row r="119" spans="1:27" x14ac:dyDescent="0.25">
      <c r="A119" s="155">
        <v>83</v>
      </c>
      <c r="B119" s="131" t="s">
        <v>23</v>
      </c>
      <c r="C119" s="131" t="s">
        <v>49</v>
      </c>
      <c r="D119" s="131" t="s">
        <v>144</v>
      </c>
      <c r="E119" s="126">
        <v>44971</v>
      </c>
      <c r="F119" s="133" t="s">
        <v>145</v>
      </c>
      <c r="G119" s="131" t="s">
        <v>1635</v>
      </c>
      <c r="H119" s="125" t="s">
        <v>52</v>
      </c>
      <c r="I119" s="138" t="s">
        <v>53</v>
      </c>
      <c r="J119" s="125" t="s">
        <v>1638</v>
      </c>
      <c r="K119" s="131"/>
      <c r="L119" s="141">
        <v>1700220</v>
      </c>
      <c r="M119" s="142">
        <v>17965658</v>
      </c>
      <c r="N119" s="125" t="s">
        <v>54</v>
      </c>
      <c r="O119" s="125" t="s">
        <v>1644</v>
      </c>
      <c r="P119" s="134" t="s">
        <v>1295</v>
      </c>
      <c r="Q119" s="131"/>
      <c r="R119" s="139"/>
      <c r="S119" s="147" t="s">
        <v>129</v>
      </c>
      <c r="T119" s="125">
        <v>319</v>
      </c>
      <c r="U119" s="126">
        <v>44971</v>
      </c>
      <c r="V119" s="126">
        <v>45290</v>
      </c>
      <c r="W119" s="126"/>
      <c r="X119" s="131" t="s">
        <v>28</v>
      </c>
      <c r="Y119" s="132" t="s">
        <v>146</v>
      </c>
      <c r="Z119" s="131">
        <v>2023</v>
      </c>
      <c r="AA119" s="131" t="s">
        <v>58</v>
      </c>
    </row>
    <row r="120" spans="1:27" x14ac:dyDescent="0.25">
      <c r="A120" s="155">
        <v>84</v>
      </c>
      <c r="B120" s="131" t="s">
        <v>23</v>
      </c>
      <c r="C120" s="131" t="s">
        <v>49</v>
      </c>
      <c r="D120" s="131" t="s">
        <v>148</v>
      </c>
      <c r="E120" s="126">
        <v>44971</v>
      </c>
      <c r="F120" s="133" t="s">
        <v>149</v>
      </c>
      <c r="G120" s="131" t="s">
        <v>1635</v>
      </c>
      <c r="H120" s="125" t="s">
        <v>52</v>
      </c>
      <c r="I120" s="138" t="s">
        <v>53</v>
      </c>
      <c r="J120" s="125" t="s">
        <v>1638</v>
      </c>
      <c r="K120" s="131"/>
      <c r="L120" s="142">
        <v>1700220</v>
      </c>
      <c r="M120" s="142">
        <v>17965658</v>
      </c>
      <c r="N120" s="125" t="s">
        <v>54</v>
      </c>
      <c r="O120" s="125" t="s">
        <v>1644</v>
      </c>
      <c r="P120" s="129" t="s">
        <v>1296</v>
      </c>
      <c r="Q120" s="131"/>
      <c r="R120" s="139"/>
      <c r="S120" s="147" t="s">
        <v>129</v>
      </c>
      <c r="T120" s="125">
        <v>320</v>
      </c>
      <c r="U120" s="126">
        <v>44971</v>
      </c>
      <c r="V120" s="126">
        <v>45290</v>
      </c>
      <c r="W120" s="126"/>
      <c r="X120" s="131" t="s">
        <v>28</v>
      </c>
      <c r="Y120" s="132" t="s">
        <v>150</v>
      </c>
      <c r="Z120" s="131">
        <v>2023</v>
      </c>
      <c r="AA120" s="131" t="s">
        <v>58</v>
      </c>
    </row>
    <row r="121" spans="1:27" x14ac:dyDescent="0.25">
      <c r="A121" s="155">
        <v>85</v>
      </c>
      <c r="B121" s="131" t="s">
        <v>23</v>
      </c>
      <c r="C121" s="131" t="s">
        <v>49</v>
      </c>
      <c r="D121" s="131" t="s">
        <v>152</v>
      </c>
      <c r="E121" s="126">
        <v>44971</v>
      </c>
      <c r="F121" s="133" t="s">
        <v>153</v>
      </c>
      <c r="G121" s="131" t="s">
        <v>1635</v>
      </c>
      <c r="H121" s="125" t="s">
        <v>52</v>
      </c>
      <c r="I121" s="138" t="s">
        <v>53</v>
      </c>
      <c r="J121" s="125" t="s">
        <v>1638</v>
      </c>
      <c r="K121" s="131"/>
      <c r="L121" s="141">
        <v>1700220</v>
      </c>
      <c r="M121" s="142">
        <v>17965658</v>
      </c>
      <c r="N121" s="125" t="s">
        <v>54</v>
      </c>
      <c r="O121" s="125" t="s">
        <v>1644</v>
      </c>
      <c r="P121" s="134" t="s">
        <v>1297</v>
      </c>
      <c r="Q121" s="131"/>
      <c r="R121" s="139"/>
      <c r="S121" s="125" t="s">
        <v>94</v>
      </c>
      <c r="T121" s="125">
        <v>319</v>
      </c>
      <c r="U121" s="126">
        <v>44971</v>
      </c>
      <c r="V121" s="126">
        <v>45061</v>
      </c>
      <c r="W121" s="126">
        <v>45062</v>
      </c>
      <c r="X121" s="131" t="s">
        <v>154</v>
      </c>
      <c r="Y121" s="132" t="s">
        <v>155</v>
      </c>
      <c r="Z121" s="131">
        <v>2023</v>
      </c>
      <c r="AA121" s="131" t="s">
        <v>58</v>
      </c>
    </row>
    <row r="122" spans="1:27" x14ac:dyDescent="0.25">
      <c r="A122" s="155">
        <v>86</v>
      </c>
      <c r="B122" s="131" t="s">
        <v>23</v>
      </c>
      <c r="C122" s="131" t="s">
        <v>49</v>
      </c>
      <c r="D122" s="131" t="s">
        <v>157</v>
      </c>
      <c r="E122" s="126">
        <v>44971</v>
      </c>
      <c r="F122" s="133" t="s">
        <v>158</v>
      </c>
      <c r="G122" s="131" t="s">
        <v>1635</v>
      </c>
      <c r="H122" s="125" t="s">
        <v>52</v>
      </c>
      <c r="I122" s="138" t="s">
        <v>53</v>
      </c>
      <c r="J122" s="125" t="s">
        <v>1638</v>
      </c>
      <c r="K122" s="131"/>
      <c r="L122" s="141">
        <v>1929749</v>
      </c>
      <c r="M122" s="142">
        <v>20678967</v>
      </c>
      <c r="N122" s="125" t="s">
        <v>54</v>
      </c>
      <c r="O122" s="125" t="s">
        <v>1644</v>
      </c>
      <c r="P122" s="134" t="s">
        <v>1298</v>
      </c>
      <c r="Q122" s="131"/>
      <c r="R122" s="139"/>
      <c r="S122" s="125" t="s">
        <v>94</v>
      </c>
      <c r="T122" s="125">
        <v>319</v>
      </c>
      <c r="U122" s="126">
        <v>44971</v>
      </c>
      <c r="V122" s="126">
        <v>45247</v>
      </c>
      <c r="W122" s="126">
        <v>45247</v>
      </c>
      <c r="X122" s="131" t="s">
        <v>56</v>
      </c>
      <c r="Y122" s="132" t="s">
        <v>159</v>
      </c>
      <c r="Z122" s="131">
        <v>2023</v>
      </c>
      <c r="AA122" s="131" t="s">
        <v>58</v>
      </c>
    </row>
    <row r="123" spans="1:27" x14ac:dyDescent="0.25">
      <c r="A123" s="155">
        <v>87</v>
      </c>
      <c r="B123" s="131" t="s">
        <v>23</v>
      </c>
      <c r="C123" s="131" t="s">
        <v>49</v>
      </c>
      <c r="D123" s="131" t="s">
        <v>1528</v>
      </c>
      <c r="E123" s="126">
        <v>45247</v>
      </c>
      <c r="F123" s="133" t="s">
        <v>158</v>
      </c>
      <c r="G123" s="131" t="s">
        <v>1635</v>
      </c>
      <c r="H123" s="125" t="s">
        <v>52</v>
      </c>
      <c r="I123" s="138"/>
      <c r="J123" s="125" t="s">
        <v>1638</v>
      </c>
      <c r="K123" s="131"/>
      <c r="L123" s="141">
        <v>1929749</v>
      </c>
      <c r="M123" s="142">
        <v>20678967</v>
      </c>
      <c r="N123" s="125" t="s">
        <v>54</v>
      </c>
      <c r="O123" s="125" t="s">
        <v>1644</v>
      </c>
      <c r="P123" s="134" t="s">
        <v>1485</v>
      </c>
      <c r="Q123" s="131"/>
      <c r="R123" s="139"/>
      <c r="S123" s="125" t="s">
        <v>94</v>
      </c>
      <c r="T123" s="125">
        <v>43</v>
      </c>
      <c r="U123" s="126">
        <v>45248</v>
      </c>
      <c r="V123" s="126">
        <v>45290</v>
      </c>
      <c r="W123" s="126"/>
      <c r="X123" s="131" t="s">
        <v>28</v>
      </c>
      <c r="Y123" s="132" t="s">
        <v>159</v>
      </c>
      <c r="Z123" s="131">
        <v>2023</v>
      </c>
      <c r="AA123" s="131" t="s">
        <v>58</v>
      </c>
    </row>
    <row r="124" spans="1:27" x14ac:dyDescent="0.25">
      <c r="A124" s="155">
        <v>88</v>
      </c>
      <c r="B124" s="131" t="s">
        <v>23</v>
      </c>
      <c r="C124" s="131" t="s">
        <v>49</v>
      </c>
      <c r="D124" s="131" t="s">
        <v>161</v>
      </c>
      <c r="E124" s="126">
        <v>44971</v>
      </c>
      <c r="F124" s="133" t="s">
        <v>162</v>
      </c>
      <c r="G124" s="131" t="s">
        <v>1635</v>
      </c>
      <c r="H124" s="125" t="s">
        <v>52</v>
      </c>
      <c r="I124" s="138" t="s">
        <v>53</v>
      </c>
      <c r="J124" s="125" t="s">
        <v>1638</v>
      </c>
      <c r="K124" s="131"/>
      <c r="L124" s="141">
        <v>1700220</v>
      </c>
      <c r="M124" s="142">
        <v>17965658</v>
      </c>
      <c r="N124" s="125" t="s">
        <v>54</v>
      </c>
      <c r="O124" s="125" t="s">
        <v>1644</v>
      </c>
      <c r="P124" s="134" t="s">
        <v>1299</v>
      </c>
      <c r="Q124" s="131"/>
      <c r="R124" s="139"/>
      <c r="S124" s="125" t="s">
        <v>94</v>
      </c>
      <c r="T124" s="125">
        <v>319</v>
      </c>
      <c r="U124" s="126">
        <v>44971</v>
      </c>
      <c r="V124" s="126">
        <v>45290</v>
      </c>
      <c r="W124" s="126"/>
      <c r="X124" s="131" t="s">
        <v>28</v>
      </c>
      <c r="Y124" s="132" t="s">
        <v>163</v>
      </c>
      <c r="Z124" s="131">
        <v>2023</v>
      </c>
      <c r="AA124" s="131" t="s">
        <v>58</v>
      </c>
    </row>
    <row r="125" spans="1:27" x14ac:dyDescent="0.25">
      <c r="A125" s="155">
        <v>89</v>
      </c>
      <c r="B125" s="131" t="s">
        <v>23</v>
      </c>
      <c r="C125" s="131" t="s">
        <v>49</v>
      </c>
      <c r="D125" s="131" t="s">
        <v>165</v>
      </c>
      <c r="E125" s="126">
        <v>44971</v>
      </c>
      <c r="F125" s="133" t="s">
        <v>166</v>
      </c>
      <c r="G125" s="131" t="s">
        <v>1635</v>
      </c>
      <c r="H125" s="125" t="s">
        <v>52</v>
      </c>
      <c r="I125" s="138" t="s">
        <v>53</v>
      </c>
      <c r="J125" s="125" t="s">
        <v>1638</v>
      </c>
      <c r="K125" s="131"/>
      <c r="L125" s="142">
        <v>1700220</v>
      </c>
      <c r="M125" s="142">
        <v>30508325</v>
      </c>
      <c r="N125" s="125" t="s">
        <v>54</v>
      </c>
      <c r="O125" s="125" t="s">
        <v>1644</v>
      </c>
      <c r="P125" s="129" t="s">
        <v>1300</v>
      </c>
      <c r="Q125" s="131"/>
      <c r="R125" s="139"/>
      <c r="S125" s="125" t="s">
        <v>94</v>
      </c>
      <c r="T125" s="125">
        <v>303</v>
      </c>
      <c r="U125" s="126">
        <v>44971</v>
      </c>
      <c r="V125" s="126">
        <v>45290</v>
      </c>
      <c r="W125" s="126"/>
      <c r="X125" s="131" t="s">
        <v>28</v>
      </c>
      <c r="Y125" s="132" t="s">
        <v>167</v>
      </c>
      <c r="Z125" s="131">
        <v>2023</v>
      </c>
      <c r="AA125" s="131" t="s">
        <v>58</v>
      </c>
    </row>
    <row r="126" spans="1:27" x14ac:dyDescent="0.25">
      <c r="A126" s="155">
        <v>90</v>
      </c>
      <c r="B126" s="131" t="s">
        <v>23</v>
      </c>
      <c r="C126" s="131" t="s">
        <v>49</v>
      </c>
      <c r="D126" s="131" t="s">
        <v>169</v>
      </c>
      <c r="E126" s="126">
        <v>44972</v>
      </c>
      <c r="F126" s="133" t="s">
        <v>170</v>
      </c>
      <c r="G126" s="131" t="s">
        <v>1635</v>
      </c>
      <c r="H126" s="125" t="s">
        <v>52</v>
      </c>
      <c r="I126" s="138" t="s">
        <v>53</v>
      </c>
      <c r="J126" s="125" t="s">
        <v>1638</v>
      </c>
      <c r="K126" s="131"/>
      <c r="L126" s="142">
        <v>2896360</v>
      </c>
      <c r="M126" s="142">
        <v>30508325</v>
      </c>
      <c r="N126" s="125" t="s">
        <v>54</v>
      </c>
      <c r="O126" s="125" t="s">
        <v>1644</v>
      </c>
      <c r="P126" s="129" t="s">
        <v>1301</v>
      </c>
      <c r="Q126" s="131"/>
      <c r="R126" s="139"/>
      <c r="S126" s="125" t="s">
        <v>94</v>
      </c>
      <c r="T126" s="125">
        <v>303</v>
      </c>
      <c r="U126" s="126">
        <v>44972</v>
      </c>
      <c r="V126" s="126">
        <v>45051</v>
      </c>
      <c r="W126" s="126">
        <v>45051</v>
      </c>
      <c r="X126" s="131" t="s">
        <v>154</v>
      </c>
      <c r="Y126" s="132" t="s">
        <v>171</v>
      </c>
      <c r="Z126" s="131">
        <v>2023</v>
      </c>
      <c r="AA126" s="131" t="s">
        <v>58</v>
      </c>
    </row>
    <row r="127" spans="1:27" x14ac:dyDescent="0.25">
      <c r="A127" s="155">
        <v>91</v>
      </c>
      <c r="B127" s="131" t="s">
        <v>23</v>
      </c>
      <c r="C127" s="131" t="s">
        <v>49</v>
      </c>
      <c r="D127" s="131" t="s">
        <v>173</v>
      </c>
      <c r="E127" s="126">
        <v>44972</v>
      </c>
      <c r="F127" s="133" t="s">
        <v>174</v>
      </c>
      <c r="G127" s="131" t="s">
        <v>1635</v>
      </c>
      <c r="H127" s="125" t="s">
        <v>52</v>
      </c>
      <c r="I127" s="138" t="s">
        <v>53</v>
      </c>
      <c r="J127" s="125" t="s">
        <v>1638</v>
      </c>
      <c r="K127" s="131"/>
      <c r="L127" s="141">
        <v>2481571</v>
      </c>
      <c r="M127" s="142">
        <v>9926284</v>
      </c>
      <c r="N127" s="125" t="s">
        <v>54</v>
      </c>
      <c r="O127" s="125" t="s">
        <v>1644</v>
      </c>
      <c r="P127" s="134" t="s">
        <v>1302</v>
      </c>
      <c r="Q127" s="131"/>
      <c r="R127" s="139"/>
      <c r="S127" s="125" t="s">
        <v>27</v>
      </c>
      <c r="T127" s="125">
        <v>120</v>
      </c>
      <c r="U127" s="126">
        <v>44972</v>
      </c>
      <c r="V127" s="126">
        <v>45091</v>
      </c>
      <c r="W127" s="126"/>
      <c r="X127" s="131" t="s">
        <v>56</v>
      </c>
      <c r="Y127" s="132" t="s">
        <v>175</v>
      </c>
      <c r="Z127" s="131">
        <v>2023</v>
      </c>
      <c r="AA127" s="131" t="s">
        <v>58</v>
      </c>
    </row>
    <row r="128" spans="1:27" x14ac:dyDescent="0.25">
      <c r="A128" s="155">
        <v>92</v>
      </c>
      <c r="B128" s="131" t="s">
        <v>23</v>
      </c>
      <c r="C128" s="131" t="s">
        <v>49</v>
      </c>
      <c r="D128" s="131" t="s">
        <v>177</v>
      </c>
      <c r="E128" s="126">
        <v>44972</v>
      </c>
      <c r="F128" s="133" t="s">
        <v>153</v>
      </c>
      <c r="G128" s="131" t="s">
        <v>1635</v>
      </c>
      <c r="H128" s="125" t="s">
        <v>52</v>
      </c>
      <c r="I128" s="138" t="s">
        <v>53</v>
      </c>
      <c r="J128" s="125" t="s">
        <v>1638</v>
      </c>
      <c r="K128" s="131"/>
      <c r="L128" s="141">
        <v>1700220</v>
      </c>
      <c r="M128" s="142">
        <v>17908984</v>
      </c>
      <c r="N128" s="125" t="s">
        <v>54</v>
      </c>
      <c r="O128" s="125" t="s">
        <v>1644</v>
      </c>
      <c r="P128" s="134" t="s">
        <v>1303</v>
      </c>
      <c r="Q128" s="131"/>
      <c r="R128" s="139"/>
      <c r="S128" s="125" t="s">
        <v>94</v>
      </c>
      <c r="T128" s="125">
        <v>318</v>
      </c>
      <c r="U128" s="126">
        <v>44972</v>
      </c>
      <c r="V128" s="126">
        <v>45112</v>
      </c>
      <c r="W128" s="126"/>
      <c r="X128" s="131" t="s">
        <v>99</v>
      </c>
      <c r="Y128" s="132" t="s">
        <v>178</v>
      </c>
      <c r="Z128" s="131">
        <v>2023</v>
      </c>
      <c r="AA128" s="131" t="s">
        <v>58</v>
      </c>
    </row>
    <row r="129" spans="1:27" x14ac:dyDescent="0.25">
      <c r="A129" s="155">
        <v>93</v>
      </c>
      <c r="B129" s="131" t="s">
        <v>23</v>
      </c>
      <c r="C129" s="131" t="s">
        <v>49</v>
      </c>
      <c r="D129" s="131" t="s">
        <v>180</v>
      </c>
      <c r="E129" s="126">
        <v>45113</v>
      </c>
      <c r="F129" s="133" t="s">
        <v>153</v>
      </c>
      <c r="G129" s="131" t="s">
        <v>1635</v>
      </c>
      <c r="H129" s="125" t="s">
        <v>52</v>
      </c>
      <c r="I129" s="138" t="s">
        <v>53</v>
      </c>
      <c r="J129" s="125" t="s">
        <v>1638</v>
      </c>
      <c r="K129" s="131"/>
      <c r="L129" s="141">
        <v>1700220</v>
      </c>
      <c r="M129" s="142"/>
      <c r="N129" s="125" t="s">
        <v>54</v>
      </c>
      <c r="O129" s="125" t="s">
        <v>1644</v>
      </c>
      <c r="P129" s="134" t="s">
        <v>1304</v>
      </c>
      <c r="Q129" s="131"/>
      <c r="R129" s="139"/>
      <c r="S129" s="125" t="s">
        <v>94</v>
      </c>
      <c r="T129" s="125">
        <v>177</v>
      </c>
      <c r="U129" s="126">
        <v>45113</v>
      </c>
      <c r="V129" s="126">
        <v>45290</v>
      </c>
      <c r="W129" s="126"/>
      <c r="X129" s="131" t="s">
        <v>28</v>
      </c>
      <c r="Y129" s="132" t="s">
        <v>178</v>
      </c>
      <c r="Z129" s="131">
        <v>2023</v>
      </c>
      <c r="AA129" s="131" t="s">
        <v>58</v>
      </c>
    </row>
    <row r="130" spans="1:27" x14ac:dyDescent="0.25">
      <c r="A130" s="155">
        <v>94</v>
      </c>
      <c r="B130" s="131" t="s">
        <v>23</v>
      </c>
      <c r="C130" s="131" t="s">
        <v>49</v>
      </c>
      <c r="D130" s="131" t="s">
        <v>182</v>
      </c>
      <c r="E130" s="126">
        <v>44972</v>
      </c>
      <c r="F130" s="133" t="s">
        <v>183</v>
      </c>
      <c r="G130" s="131" t="s">
        <v>1635</v>
      </c>
      <c r="H130" s="125" t="s">
        <v>52</v>
      </c>
      <c r="I130" s="138" t="s">
        <v>53</v>
      </c>
      <c r="J130" s="125" t="s">
        <v>1638</v>
      </c>
      <c r="K130" s="131"/>
      <c r="L130" s="142">
        <v>2896360</v>
      </c>
      <c r="M130" s="142">
        <v>11585440</v>
      </c>
      <c r="N130" s="125" t="s">
        <v>54</v>
      </c>
      <c r="O130" s="125" t="s">
        <v>1644</v>
      </c>
      <c r="P130" s="129" t="s">
        <v>1305</v>
      </c>
      <c r="Q130" s="131"/>
      <c r="R130" s="139"/>
      <c r="S130" s="125" t="s">
        <v>184</v>
      </c>
      <c r="T130" s="125">
        <v>120</v>
      </c>
      <c r="U130" s="126">
        <v>44972</v>
      </c>
      <c r="V130" s="126">
        <v>45091</v>
      </c>
      <c r="W130" s="126"/>
      <c r="X130" s="131" t="s">
        <v>56</v>
      </c>
      <c r="Y130" s="132" t="s">
        <v>185</v>
      </c>
      <c r="Z130" s="131">
        <v>2023</v>
      </c>
      <c r="AA130" s="131" t="s">
        <v>58</v>
      </c>
    </row>
    <row r="131" spans="1:27" x14ac:dyDescent="0.25">
      <c r="A131" s="155">
        <v>95</v>
      </c>
      <c r="B131" s="131" t="s">
        <v>23</v>
      </c>
      <c r="C131" s="131" t="s">
        <v>49</v>
      </c>
      <c r="D131" s="131" t="s">
        <v>187</v>
      </c>
      <c r="E131" s="126">
        <v>44973</v>
      </c>
      <c r="F131" s="133" t="s">
        <v>188</v>
      </c>
      <c r="G131" s="131" t="s">
        <v>1635</v>
      </c>
      <c r="H131" s="125" t="s">
        <v>52</v>
      </c>
      <c r="I131" s="138" t="s">
        <v>53</v>
      </c>
      <c r="J131" s="125" t="s">
        <v>1638</v>
      </c>
      <c r="K131" s="131"/>
      <c r="L131" s="141">
        <v>2896360</v>
      </c>
      <c r="M131" s="142">
        <v>11585440</v>
      </c>
      <c r="N131" s="125" t="s">
        <v>54</v>
      </c>
      <c r="O131" s="125" t="s">
        <v>1644</v>
      </c>
      <c r="P131" s="129" t="s">
        <v>1306</v>
      </c>
      <c r="Q131" s="131"/>
      <c r="R131" s="139"/>
      <c r="S131" s="125" t="s">
        <v>189</v>
      </c>
      <c r="T131" s="125">
        <v>120</v>
      </c>
      <c r="U131" s="126">
        <v>44973</v>
      </c>
      <c r="V131" s="126">
        <v>45092</v>
      </c>
      <c r="W131" s="126"/>
      <c r="X131" s="131" t="s">
        <v>56</v>
      </c>
      <c r="Y131" s="132" t="s">
        <v>190</v>
      </c>
      <c r="Z131" s="131">
        <v>2023</v>
      </c>
      <c r="AA131" s="131" t="s">
        <v>58</v>
      </c>
    </row>
    <row r="132" spans="1:27" x14ac:dyDescent="0.25">
      <c r="A132" s="155">
        <v>96</v>
      </c>
      <c r="B132" s="131" t="s">
        <v>23</v>
      </c>
      <c r="C132" s="131" t="s">
        <v>49</v>
      </c>
      <c r="D132" s="131" t="s">
        <v>192</v>
      </c>
      <c r="E132" s="126">
        <v>44973</v>
      </c>
      <c r="F132" s="133" t="s">
        <v>193</v>
      </c>
      <c r="G132" s="131" t="s">
        <v>1635</v>
      </c>
      <c r="H132" s="125" t="s">
        <v>52</v>
      </c>
      <c r="I132" s="138" t="s">
        <v>53</v>
      </c>
      <c r="J132" s="125" t="s">
        <v>1638</v>
      </c>
      <c r="K132" s="131"/>
      <c r="L132" s="142">
        <v>2896360</v>
      </c>
      <c r="M132" s="142">
        <v>30411780</v>
      </c>
      <c r="N132" s="125" t="s">
        <v>54</v>
      </c>
      <c r="O132" s="125" t="s">
        <v>1644</v>
      </c>
      <c r="P132" s="129" t="s">
        <v>1307</v>
      </c>
      <c r="Q132" s="131"/>
      <c r="R132" s="139"/>
      <c r="S132" s="125" t="s">
        <v>111</v>
      </c>
      <c r="T132" s="125">
        <v>303</v>
      </c>
      <c r="U132" s="126">
        <v>44973</v>
      </c>
      <c r="V132" s="126">
        <v>45290</v>
      </c>
      <c r="W132" s="126"/>
      <c r="X132" s="131" t="s">
        <v>28</v>
      </c>
      <c r="Y132" s="132" t="s">
        <v>194</v>
      </c>
      <c r="Z132" s="131">
        <v>2023</v>
      </c>
      <c r="AA132" s="131" t="s">
        <v>58</v>
      </c>
    </row>
    <row r="133" spans="1:27" x14ac:dyDescent="0.25">
      <c r="A133" s="155">
        <v>97</v>
      </c>
      <c r="B133" s="131" t="s">
        <v>23</v>
      </c>
      <c r="C133" s="131" t="s">
        <v>49</v>
      </c>
      <c r="D133" s="131" t="s">
        <v>196</v>
      </c>
      <c r="E133" s="126">
        <v>44973</v>
      </c>
      <c r="F133" s="133" t="s">
        <v>197</v>
      </c>
      <c r="G133" s="131" t="s">
        <v>1635</v>
      </c>
      <c r="H133" s="125" t="s">
        <v>52</v>
      </c>
      <c r="I133" s="138" t="s">
        <v>53</v>
      </c>
      <c r="J133" s="125" t="s">
        <v>1638</v>
      </c>
      <c r="K133" s="131"/>
      <c r="L133" s="141">
        <v>1700220</v>
      </c>
      <c r="M133" s="142">
        <v>17795636</v>
      </c>
      <c r="N133" s="125" t="s">
        <v>54</v>
      </c>
      <c r="O133" s="125" t="s">
        <v>1644</v>
      </c>
      <c r="P133" s="129" t="s">
        <v>1308</v>
      </c>
      <c r="Q133" s="131"/>
      <c r="R133" s="139"/>
      <c r="S133" s="125" t="s">
        <v>111</v>
      </c>
      <c r="T133" s="125">
        <v>317</v>
      </c>
      <c r="U133" s="126">
        <v>44974</v>
      </c>
      <c r="V133" s="126">
        <v>45290</v>
      </c>
      <c r="W133" s="126"/>
      <c r="X133" s="131" t="s">
        <v>28</v>
      </c>
      <c r="Y133" s="132" t="s">
        <v>198</v>
      </c>
      <c r="Z133" s="131">
        <v>2023</v>
      </c>
      <c r="AA133" s="131" t="s">
        <v>58</v>
      </c>
    </row>
    <row r="134" spans="1:27" x14ac:dyDescent="0.25">
      <c r="A134" s="155">
        <v>98</v>
      </c>
      <c r="B134" s="131" t="s">
        <v>23</v>
      </c>
      <c r="C134" s="131" t="s">
        <v>49</v>
      </c>
      <c r="D134" s="131" t="s">
        <v>200</v>
      </c>
      <c r="E134" s="126">
        <v>44974</v>
      </c>
      <c r="F134" s="133" t="s">
        <v>201</v>
      </c>
      <c r="G134" s="131" t="s">
        <v>1635</v>
      </c>
      <c r="H134" s="125" t="s">
        <v>52</v>
      </c>
      <c r="I134" s="138" t="s">
        <v>53</v>
      </c>
      <c r="J134" s="125" t="s">
        <v>1638</v>
      </c>
      <c r="K134" s="131"/>
      <c r="L134" s="141">
        <v>1700220</v>
      </c>
      <c r="M134" s="142">
        <v>17795636</v>
      </c>
      <c r="N134" s="125" t="s">
        <v>54</v>
      </c>
      <c r="O134" s="125" t="s">
        <v>1644</v>
      </c>
      <c r="P134" s="129" t="s">
        <v>1309</v>
      </c>
      <c r="Q134" s="131"/>
      <c r="R134" s="139"/>
      <c r="S134" s="125" t="s">
        <v>111</v>
      </c>
      <c r="T134" s="125">
        <v>316</v>
      </c>
      <c r="U134" s="126">
        <v>44974</v>
      </c>
      <c r="V134" s="126">
        <v>45290</v>
      </c>
      <c r="W134" s="126"/>
      <c r="X134" s="131" t="s">
        <v>28</v>
      </c>
      <c r="Y134" s="132" t="s">
        <v>202</v>
      </c>
      <c r="Z134" s="131">
        <v>2023</v>
      </c>
      <c r="AA134" s="131" t="s">
        <v>58</v>
      </c>
    </row>
    <row r="135" spans="1:27" x14ac:dyDescent="0.25">
      <c r="A135" s="155">
        <v>99</v>
      </c>
      <c r="B135" s="131" t="s">
        <v>23</v>
      </c>
      <c r="C135" s="131" t="s">
        <v>49</v>
      </c>
      <c r="D135" s="131" t="s">
        <v>204</v>
      </c>
      <c r="E135" s="126">
        <v>44978</v>
      </c>
      <c r="F135" s="133" t="s">
        <v>205</v>
      </c>
      <c r="G135" s="131" t="s">
        <v>1635</v>
      </c>
      <c r="H135" s="125" t="s">
        <v>52</v>
      </c>
      <c r="I135" s="138" t="s">
        <v>53</v>
      </c>
      <c r="J135" s="125" t="s">
        <v>1638</v>
      </c>
      <c r="K135" s="131"/>
      <c r="L135" s="142">
        <v>2896360</v>
      </c>
      <c r="M135" s="142">
        <v>29929053</v>
      </c>
      <c r="N135" s="125" t="s">
        <v>54</v>
      </c>
      <c r="O135" s="125" t="s">
        <v>1644</v>
      </c>
      <c r="P135" s="129" t="s">
        <v>1310</v>
      </c>
      <c r="Q135" s="131"/>
      <c r="R135" s="139"/>
      <c r="S135" s="125" t="s">
        <v>94</v>
      </c>
      <c r="T135" s="125">
        <v>313</v>
      </c>
      <c r="U135" s="126">
        <v>44978</v>
      </c>
      <c r="V135" s="126">
        <v>45166</v>
      </c>
      <c r="W135" s="126">
        <v>45166</v>
      </c>
      <c r="X135" s="131" t="s">
        <v>99</v>
      </c>
      <c r="Y135" s="132" t="s">
        <v>206</v>
      </c>
      <c r="Z135" s="131">
        <v>2023</v>
      </c>
      <c r="AA135" s="131" t="s">
        <v>58</v>
      </c>
    </row>
    <row r="136" spans="1:27" x14ac:dyDescent="0.25">
      <c r="A136" s="155">
        <v>100</v>
      </c>
      <c r="B136" s="131" t="s">
        <v>23</v>
      </c>
      <c r="C136" s="131" t="s">
        <v>49</v>
      </c>
      <c r="D136" s="131" t="s">
        <v>208</v>
      </c>
      <c r="E136" s="126">
        <v>45167</v>
      </c>
      <c r="F136" s="133" t="s">
        <v>205</v>
      </c>
      <c r="G136" s="131" t="s">
        <v>1635</v>
      </c>
      <c r="H136" s="125" t="s">
        <v>52</v>
      </c>
      <c r="I136" s="138" t="s">
        <v>53</v>
      </c>
      <c r="J136" s="125" t="s">
        <v>1638</v>
      </c>
      <c r="K136" s="131"/>
      <c r="L136" s="142">
        <v>2896360</v>
      </c>
      <c r="M136" s="142">
        <v>11778531</v>
      </c>
      <c r="N136" s="125" t="s">
        <v>54</v>
      </c>
      <c r="O136" s="125" t="s">
        <v>1644</v>
      </c>
      <c r="P136" s="129" t="s">
        <v>1311</v>
      </c>
      <c r="Q136" s="131"/>
      <c r="R136" s="139"/>
      <c r="S136" s="125" t="s">
        <v>94</v>
      </c>
      <c r="T136" s="125">
        <v>123</v>
      </c>
      <c r="U136" s="126">
        <v>45167</v>
      </c>
      <c r="V136" s="126">
        <v>45290</v>
      </c>
      <c r="W136" s="126"/>
      <c r="X136" s="131" t="s">
        <v>28</v>
      </c>
      <c r="Y136" s="132" t="s">
        <v>206</v>
      </c>
      <c r="Z136" s="131">
        <v>2023</v>
      </c>
      <c r="AA136" s="131" t="s">
        <v>58</v>
      </c>
    </row>
    <row r="137" spans="1:27" x14ac:dyDescent="0.25">
      <c r="A137" s="155">
        <v>101</v>
      </c>
      <c r="B137" s="131" t="s">
        <v>23</v>
      </c>
      <c r="C137" s="131" t="s">
        <v>49</v>
      </c>
      <c r="D137" s="131" t="s">
        <v>210</v>
      </c>
      <c r="E137" s="126">
        <v>44974</v>
      </c>
      <c r="F137" s="133" t="s">
        <v>211</v>
      </c>
      <c r="G137" s="131" t="s">
        <v>1635</v>
      </c>
      <c r="H137" s="125" t="s">
        <v>52</v>
      </c>
      <c r="I137" s="138" t="s">
        <v>53</v>
      </c>
      <c r="J137" s="125" t="s">
        <v>1638</v>
      </c>
      <c r="K137" s="131"/>
      <c r="L137" s="141">
        <v>1497991</v>
      </c>
      <c r="M137" s="142">
        <v>10286204</v>
      </c>
      <c r="N137" s="125" t="s">
        <v>54</v>
      </c>
      <c r="O137" s="125" t="s">
        <v>1644</v>
      </c>
      <c r="P137" s="129" t="s">
        <v>1312</v>
      </c>
      <c r="Q137" s="131"/>
      <c r="R137" s="139"/>
      <c r="S137" s="125" t="s">
        <v>111</v>
      </c>
      <c r="T137" s="125">
        <v>316</v>
      </c>
      <c r="U137" s="126">
        <v>44974</v>
      </c>
      <c r="V137" s="126">
        <v>45181</v>
      </c>
      <c r="W137" s="126"/>
      <c r="X137" s="131" t="s">
        <v>99</v>
      </c>
      <c r="Y137" s="132" t="s">
        <v>212</v>
      </c>
      <c r="Z137" s="131">
        <v>2023</v>
      </c>
      <c r="AA137" s="131" t="s">
        <v>58</v>
      </c>
    </row>
    <row r="138" spans="1:27" x14ac:dyDescent="0.25">
      <c r="A138" s="155">
        <v>102</v>
      </c>
      <c r="B138" s="131" t="s">
        <v>23</v>
      </c>
      <c r="C138" s="131" t="s">
        <v>49</v>
      </c>
      <c r="D138" s="131" t="s">
        <v>214</v>
      </c>
      <c r="E138" s="126">
        <v>45182</v>
      </c>
      <c r="F138" s="133" t="s">
        <v>211</v>
      </c>
      <c r="G138" s="131" t="s">
        <v>1635</v>
      </c>
      <c r="H138" s="125" t="s">
        <v>52</v>
      </c>
      <c r="I138" s="138" t="s">
        <v>53</v>
      </c>
      <c r="J138" s="125" t="s">
        <v>1638</v>
      </c>
      <c r="K138" s="131"/>
      <c r="L138" s="141">
        <v>1497991</v>
      </c>
      <c r="M138" s="142">
        <v>5392768</v>
      </c>
      <c r="N138" s="125" t="s">
        <v>54</v>
      </c>
      <c r="O138" s="125" t="s">
        <v>1644</v>
      </c>
      <c r="P138" s="129" t="s">
        <v>1313</v>
      </c>
      <c r="Q138" s="131"/>
      <c r="R138" s="139"/>
      <c r="S138" s="125" t="s">
        <v>111</v>
      </c>
      <c r="T138" s="125">
        <v>108</v>
      </c>
      <c r="U138" s="126">
        <v>45182</v>
      </c>
      <c r="V138" s="126">
        <v>45290</v>
      </c>
      <c r="W138" s="126"/>
      <c r="X138" s="131" t="s">
        <v>28</v>
      </c>
      <c r="Y138" s="132" t="s">
        <v>212</v>
      </c>
      <c r="Z138" s="131">
        <v>2023</v>
      </c>
      <c r="AA138" s="131" t="s">
        <v>58</v>
      </c>
    </row>
    <row r="139" spans="1:27" x14ac:dyDescent="0.25">
      <c r="A139" s="155">
        <v>103</v>
      </c>
      <c r="B139" s="131" t="s">
        <v>23</v>
      </c>
      <c r="C139" s="131" t="s">
        <v>49</v>
      </c>
      <c r="D139" s="131" t="s">
        <v>216</v>
      </c>
      <c r="E139" s="126">
        <v>44974</v>
      </c>
      <c r="F139" s="133" t="s">
        <v>217</v>
      </c>
      <c r="G139" s="131" t="s">
        <v>1635</v>
      </c>
      <c r="H139" s="125" t="s">
        <v>52</v>
      </c>
      <c r="I139" s="138" t="s">
        <v>53</v>
      </c>
      <c r="J139" s="125" t="s">
        <v>1638</v>
      </c>
      <c r="K139" s="131"/>
      <c r="L139" s="141">
        <v>1497991</v>
      </c>
      <c r="M139" s="142">
        <v>10286204</v>
      </c>
      <c r="N139" s="125" t="s">
        <v>54</v>
      </c>
      <c r="O139" s="125" t="s">
        <v>1644</v>
      </c>
      <c r="P139" s="129" t="s">
        <v>1314</v>
      </c>
      <c r="Q139" s="131"/>
      <c r="R139" s="139"/>
      <c r="S139" s="125" t="s">
        <v>111</v>
      </c>
      <c r="T139" s="125">
        <v>316</v>
      </c>
      <c r="U139" s="126">
        <v>44974</v>
      </c>
      <c r="V139" s="126">
        <v>45181</v>
      </c>
      <c r="W139" s="126"/>
      <c r="X139" s="131" t="s">
        <v>99</v>
      </c>
      <c r="Y139" s="132" t="s">
        <v>218</v>
      </c>
      <c r="Z139" s="131">
        <v>2023</v>
      </c>
      <c r="AA139" s="131" t="s">
        <v>58</v>
      </c>
    </row>
    <row r="140" spans="1:27" x14ac:dyDescent="0.25">
      <c r="A140" s="155">
        <v>104</v>
      </c>
      <c r="B140" s="131" t="s">
        <v>23</v>
      </c>
      <c r="C140" s="131" t="s">
        <v>49</v>
      </c>
      <c r="D140" s="131" t="s">
        <v>220</v>
      </c>
      <c r="E140" s="126">
        <v>45182</v>
      </c>
      <c r="F140" s="133" t="s">
        <v>217</v>
      </c>
      <c r="G140" s="131" t="s">
        <v>1635</v>
      </c>
      <c r="H140" s="125" t="s">
        <v>52</v>
      </c>
      <c r="I140" s="138" t="s">
        <v>53</v>
      </c>
      <c r="J140" s="125" t="s">
        <v>1638</v>
      </c>
      <c r="K140" s="131"/>
      <c r="L140" s="141">
        <v>1497991</v>
      </c>
      <c r="M140" s="142">
        <v>5392768</v>
      </c>
      <c r="N140" s="125" t="s">
        <v>54</v>
      </c>
      <c r="O140" s="125" t="s">
        <v>1644</v>
      </c>
      <c r="P140" s="129" t="s">
        <v>1315</v>
      </c>
      <c r="Q140" s="131"/>
      <c r="R140" s="139"/>
      <c r="S140" s="125" t="s">
        <v>111</v>
      </c>
      <c r="T140" s="125">
        <v>108</v>
      </c>
      <c r="U140" s="126">
        <v>45182</v>
      </c>
      <c r="V140" s="126">
        <v>45290</v>
      </c>
      <c r="W140" s="126"/>
      <c r="X140" s="131" t="s">
        <v>28</v>
      </c>
      <c r="Y140" s="132" t="s">
        <v>218</v>
      </c>
      <c r="Z140" s="131">
        <v>2023</v>
      </c>
      <c r="AA140" s="131" t="s">
        <v>58</v>
      </c>
    </row>
    <row r="141" spans="1:27" x14ac:dyDescent="0.25">
      <c r="A141" s="155">
        <v>105</v>
      </c>
      <c r="B141" s="131" t="s">
        <v>23</v>
      </c>
      <c r="C141" s="131" t="s">
        <v>49</v>
      </c>
      <c r="D141" s="131" t="s">
        <v>222</v>
      </c>
      <c r="E141" s="126">
        <v>44974</v>
      </c>
      <c r="F141" s="133" t="s">
        <v>223</v>
      </c>
      <c r="G141" s="131" t="s">
        <v>1635</v>
      </c>
      <c r="H141" s="125" t="s">
        <v>52</v>
      </c>
      <c r="I141" s="138" t="s">
        <v>53</v>
      </c>
      <c r="J141" s="125" t="s">
        <v>1638</v>
      </c>
      <c r="K141" s="131"/>
      <c r="L141" s="141">
        <v>2255973</v>
      </c>
      <c r="M141" s="142">
        <v>23612517</v>
      </c>
      <c r="N141" s="125" t="s">
        <v>54</v>
      </c>
      <c r="O141" s="125" t="s">
        <v>1644</v>
      </c>
      <c r="P141" s="129" t="s">
        <v>1316</v>
      </c>
      <c r="Q141" s="131"/>
      <c r="R141" s="139"/>
      <c r="S141" s="125" t="s">
        <v>184</v>
      </c>
      <c r="T141" s="125">
        <v>316</v>
      </c>
      <c r="U141" s="126">
        <v>44974</v>
      </c>
      <c r="V141" s="126">
        <v>45290</v>
      </c>
      <c r="W141" s="126"/>
      <c r="X141" s="131" t="s">
        <v>28</v>
      </c>
      <c r="Y141" s="132" t="s">
        <v>224</v>
      </c>
      <c r="Z141" s="131">
        <v>2023</v>
      </c>
      <c r="AA141" s="131" t="s">
        <v>58</v>
      </c>
    </row>
    <row r="142" spans="1:27" x14ac:dyDescent="0.25">
      <c r="A142" s="155">
        <v>106</v>
      </c>
      <c r="B142" s="131" t="s">
        <v>23</v>
      </c>
      <c r="C142" s="131" t="s">
        <v>49</v>
      </c>
      <c r="D142" s="131" t="s">
        <v>226</v>
      </c>
      <c r="E142" s="126">
        <v>44974</v>
      </c>
      <c r="F142" s="133" t="s">
        <v>227</v>
      </c>
      <c r="G142" s="131" t="s">
        <v>1635</v>
      </c>
      <c r="H142" s="125" t="s">
        <v>52</v>
      </c>
      <c r="I142" s="138" t="s">
        <v>53</v>
      </c>
      <c r="J142" s="125" t="s">
        <v>1638</v>
      </c>
      <c r="K142" s="131"/>
      <c r="L142" s="141">
        <v>1497991</v>
      </c>
      <c r="M142" s="142">
        <v>10336137</v>
      </c>
      <c r="N142" s="125" t="s">
        <v>54</v>
      </c>
      <c r="O142" s="125" t="s">
        <v>1644</v>
      </c>
      <c r="P142" s="129" t="s">
        <v>1317</v>
      </c>
      <c r="Q142" s="131"/>
      <c r="R142" s="139"/>
      <c r="S142" s="125" t="s">
        <v>111</v>
      </c>
      <c r="T142" s="125">
        <v>316</v>
      </c>
      <c r="U142" s="126">
        <v>44974</v>
      </c>
      <c r="V142" s="126">
        <v>45182</v>
      </c>
      <c r="W142" s="126"/>
      <c r="X142" s="131" t="s">
        <v>99</v>
      </c>
      <c r="Y142" s="132" t="s">
        <v>228</v>
      </c>
      <c r="Z142" s="131">
        <v>2023</v>
      </c>
      <c r="AA142" s="131" t="s">
        <v>58</v>
      </c>
    </row>
    <row r="143" spans="1:27" x14ac:dyDescent="0.25">
      <c r="A143" s="155">
        <v>107</v>
      </c>
      <c r="B143" s="131" t="s">
        <v>23</v>
      </c>
      <c r="C143" s="131" t="s">
        <v>49</v>
      </c>
      <c r="D143" s="131" t="s">
        <v>230</v>
      </c>
      <c r="E143" s="126">
        <v>45183</v>
      </c>
      <c r="F143" s="133" t="s">
        <v>227</v>
      </c>
      <c r="G143" s="131" t="s">
        <v>1635</v>
      </c>
      <c r="H143" s="125" t="s">
        <v>52</v>
      </c>
      <c r="I143" s="138" t="s">
        <v>53</v>
      </c>
      <c r="J143" s="125" t="s">
        <v>1638</v>
      </c>
      <c r="K143" s="131"/>
      <c r="L143" s="141">
        <v>1497991</v>
      </c>
      <c r="M143" s="142">
        <v>5342835</v>
      </c>
      <c r="N143" s="125" t="s">
        <v>54</v>
      </c>
      <c r="O143" s="125" t="s">
        <v>1644</v>
      </c>
      <c r="P143" s="129" t="s">
        <v>1318</v>
      </c>
      <c r="Q143" s="131"/>
      <c r="R143" s="139"/>
      <c r="S143" s="125" t="s">
        <v>111</v>
      </c>
      <c r="T143" s="125">
        <v>107</v>
      </c>
      <c r="U143" s="126">
        <v>45183</v>
      </c>
      <c r="V143" s="126">
        <v>45290</v>
      </c>
      <c r="W143" s="126"/>
      <c r="X143" s="131" t="s">
        <v>28</v>
      </c>
      <c r="Y143" s="132" t="s">
        <v>228</v>
      </c>
      <c r="Z143" s="131">
        <v>2023</v>
      </c>
      <c r="AA143" s="131" t="s">
        <v>58</v>
      </c>
    </row>
    <row r="144" spans="1:27" x14ac:dyDescent="0.25">
      <c r="A144" s="155">
        <v>108</v>
      </c>
      <c r="B144" s="131" t="s">
        <v>23</v>
      </c>
      <c r="C144" s="131" t="s">
        <v>49</v>
      </c>
      <c r="D144" s="131" t="s">
        <v>232</v>
      </c>
      <c r="E144" s="126">
        <v>44974</v>
      </c>
      <c r="F144" s="133" t="s">
        <v>233</v>
      </c>
      <c r="G144" s="146" t="s">
        <v>1634</v>
      </c>
      <c r="H144" s="125" t="s">
        <v>52</v>
      </c>
      <c r="I144" s="138" t="s">
        <v>53</v>
      </c>
      <c r="J144" s="125" t="s">
        <v>1638</v>
      </c>
      <c r="K144" s="131"/>
      <c r="L144" s="141">
        <v>4820400</v>
      </c>
      <c r="M144" s="142">
        <v>19281600</v>
      </c>
      <c r="N144" s="125" t="s">
        <v>54</v>
      </c>
      <c r="O144" s="125" t="s">
        <v>1644</v>
      </c>
      <c r="P144" s="129" t="s">
        <v>1319</v>
      </c>
      <c r="Q144" s="131"/>
      <c r="R144" s="139"/>
      <c r="S144" s="125" t="s">
        <v>116</v>
      </c>
      <c r="T144" s="125">
        <v>120</v>
      </c>
      <c r="U144" s="126">
        <v>44974</v>
      </c>
      <c r="V144" s="126">
        <v>45093</v>
      </c>
      <c r="W144" s="126"/>
      <c r="X144" s="131" t="s">
        <v>56</v>
      </c>
      <c r="Y144" s="132" t="s">
        <v>234</v>
      </c>
      <c r="Z144" s="131">
        <v>2023</v>
      </c>
      <c r="AA144" s="131" t="s">
        <v>58</v>
      </c>
    </row>
    <row r="145" spans="1:27" x14ac:dyDescent="0.25">
      <c r="A145" s="155">
        <v>109</v>
      </c>
      <c r="B145" s="131" t="s">
        <v>23</v>
      </c>
      <c r="C145" s="131" t="s">
        <v>49</v>
      </c>
      <c r="D145" s="131" t="s">
        <v>236</v>
      </c>
      <c r="E145" s="126">
        <v>44978</v>
      </c>
      <c r="F145" s="133" t="s">
        <v>237</v>
      </c>
      <c r="G145" s="131" t="s">
        <v>1635</v>
      </c>
      <c r="H145" s="125" t="s">
        <v>52</v>
      </c>
      <c r="I145" s="138" t="s">
        <v>53</v>
      </c>
      <c r="J145" s="125" t="s">
        <v>1638</v>
      </c>
      <c r="K145" s="131"/>
      <c r="L145" s="141">
        <v>1497991</v>
      </c>
      <c r="M145" s="142">
        <v>15479240</v>
      </c>
      <c r="N145" s="125" t="s">
        <v>54</v>
      </c>
      <c r="O145" s="125" t="s">
        <v>1644</v>
      </c>
      <c r="P145" s="129" t="s">
        <v>1320</v>
      </c>
      <c r="Q145" s="131"/>
      <c r="R145" s="139"/>
      <c r="S145" s="125" t="s">
        <v>116</v>
      </c>
      <c r="T145" s="125">
        <v>303</v>
      </c>
      <c r="U145" s="126">
        <v>44978</v>
      </c>
      <c r="V145" s="126">
        <v>45290</v>
      </c>
      <c r="W145" s="126"/>
      <c r="X145" s="131" t="s">
        <v>28</v>
      </c>
      <c r="Y145" s="132" t="s">
        <v>238</v>
      </c>
      <c r="Z145" s="131">
        <v>2023</v>
      </c>
      <c r="AA145" s="131" t="s">
        <v>58</v>
      </c>
    </row>
    <row r="146" spans="1:27" x14ac:dyDescent="0.25">
      <c r="A146" s="155">
        <v>110</v>
      </c>
      <c r="B146" s="131" t="s">
        <v>23</v>
      </c>
      <c r="C146" s="131" t="s">
        <v>49</v>
      </c>
      <c r="D146" s="131" t="s">
        <v>240</v>
      </c>
      <c r="E146" s="126">
        <v>44978</v>
      </c>
      <c r="F146" s="133" t="s">
        <v>241</v>
      </c>
      <c r="G146" s="131" t="s">
        <v>1635</v>
      </c>
      <c r="H146" s="125" t="s">
        <v>52</v>
      </c>
      <c r="I146" s="138" t="s">
        <v>53</v>
      </c>
      <c r="J146" s="125" t="s">
        <v>1638</v>
      </c>
      <c r="K146" s="131"/>
      <c r="L146" s="141">
        <v>2481571</v>
      </c>
      <c r="M146" s="142">
        <v>26387371</v>
      </c>
      <c r="N146" s="125" t="s">
        <v>54</v>
      </c>
      <c r="O146" s="125" t="s">
        <v>1644</v>
      </c>
      <c r="P146" s="129" t="s">
        <v>1321</v>
      </c>
      <c r="Q146" s="131"/>
      <c r="R146" s="139"/>
      <c r="S146" s="125" t="s">
        <v>116</v>
      </c>
      <c r="T146" s="125">
        <v>303</v>
      </c>
      <c r="U146" s="126">
        <v>44978</v>
      </c>
      <c r="V146" s="126">
        <v>45290</v>
      </c>
      <c r="W146" s="126"/>
      <c r="X146" s="131" t="s">
        <v>28</v>
      </c>
      <c r="Y146" s="132" t="s">
        <v>242</v>
      </c>
      <c r="Z146" s="131">
        <v>2023</v>
      </c>
      <c r="AA146" s="131" t="s">
        <v>58</v>
      </c>
    </row>
    <row r="147" spans="1:27" x14ac:dyDescent="0.25">
      <c r="A147" s="155">
        <v>111</v>
      </c>
      <c r="B147" s="131" t="s">
        <v>23</v>
      </c>
      <c r="C147" s="131" t="s">
        <v>49</v>
      </c>
      <c r="D147" s="131" t="s">
        <v>244</v>
      </c>
      <c r="E147" s="126">
        <v>44977</v>
      </c>
      <c r="F147" s="133" t="s">
        <v>245</v>
      </c>
      <c r="G147" s="131" t="s">
        <v>1635</v>
      </c>
      <c r="H147" s="125" t="s">
        <v>52</v>
      </c>
      <c r="I147" s="138" t="s">
        <v>53</v>
      </c>
      <c r="J147" s="125" t="s">
        <v>1638</v>
      </c>
      <c r="K147" s="131"/>
      <c r="L147" s="141">
        <v>1497991</v>
      </c>
      <c r="M147" s="142">
        <v>15529173</v>
      </c>
      <c r="N147" s="125" t="s">
        <v>54</v>
      </c>
      <c r="O147" s="125" t="s">
        <v>1644</v>
      </c>
      <c r="P147" s="129" t="s">
        <v>1322</v>
      </c>
      <c r="Q147" s="131"/>
      <c r="R147" s="139"/>
      <c r="S147" s="125" t="s">
        <v>111</v>
      </c>
      <c r="T147" s="125">
        <v>313</v>
      </c>
      <c r="U147" s="126">
        <v>44977</v>
      </c>
      <c r="V147" s="126">
        <v>45290</v>
      </c>
      <c r="W147" s="126"/>
      <c r="X147" s="131" t="s">
        <v>28</v>
      </c>
      <c r="Y147" s="132" t="s">
        <v>246</v>
      </c>
      <c r="Z147" s="131">
        <v>2023</v>
      </c>
      <c r="AA147" s="131" t="s">
        <v>58</v>
      </c>
    </row>
    <row r="148" spans="1:27" x14ac:dyDescent="0.25">
      <c r="A148" s="155">
        <v>112</v>
      </c>
      <c r="B148" s="131" t="s">
        <v>23</v>
      </c>
      <c r="C148" s="131" t="s">
        <v>49</v>
      </c>
      <c r="D148" s="131" t="s">
        <v>248</v>
      </c>
      <c r="E148" s="126">
        <v>44978</v>
      </c>
      <c r="F148" s="133" t="s">
        <v>249</v>
      </c>
      <c r="G148" s="131" t="s">
        <v>1635</v>
      </c>
      <c r="H148" s="125" t="s">
        <v>52</v>
      </c>
      <c r="I148" s="138" t="s">
        <v>53</v>
      </c>
      <c r="J148" s="125" t="s">
        <v>1638</v>
      </c>
      <c r="K148" s="131"/>
      <c r="L148" s="141">
        <v>1594635</v>
      </c>
      <c r="M148" s="142">
        <v>16477895</v>
      </c>
      <c r="N148" s="125" t="s">
        <v>54</v>
      </c>
      <c r="O148" s="125" t="s">
        <v>1644</v>
      </c>
      <c r="P148" s="129" t="s">
        <v>1323</v>
      </c>
      <c r="Q148" s="131"/>
      <c r="R148" s="139"/>
      <c r="S148" s="125" t="s">
        <v>106</v>
      </c>
      <c r="T148" s="125">
        <v>312</v>
      </c>
      <c r="U148" s="126">
        <v>44978</v>
      </c>
      <c r="V148" s="126">
        <v>45290</v>
      </c>
      <c r="W148" s="126"/>
      <c r="X148" s="131" t="s">
        <v>28</v>
      </c>
      <c r="Y148" s="132" t="s">
        <v>250</v>
      </c>
      <c r="Z148" s="131">
        <v>2023</v>
      </c>
      <c r="AA148" s="131" t="s">
        <v>58</v>
      </c>
    </row>
    <row r="149" spans="1:27" x14ac:dyDescent="0.25">
      <c r="A149" s="155">
        <v>113</v>
      </c>
      <c r="B149" s="131" t="s">
        <v>23</v>
      </c>
      <c r="C149" s="131" t="s">
        <v>49</v>
      </c>
      <c r="D149" s="131" t="s">
        <v>252</v>
      </c>
      <c r="E149" s="126">
        <v>44978</v>
      </c>
      <c r="F149" s="133" t="s">
        <v>253</v>
      </c>
      <c r="G149" s="131" t="s">
        <v>1635</v>
      </c>
      <c r="H149" s="125" t="s">
        <v>52</v>
      </c>
      <c r="I149" s="138" t="s">
        <v>53</v>
      </c>
      <c r="J149" s="125" t="s">
        <v>1638</v>
      </c>
      <c r="K149" s="131"/>
      <c r="L149" s="142">
        <v>1700220</v>
      </c>
      <c r="M149" s="142">
        <v>17568940</v>
      </c>
      <c r="N149" s="125" t="s">
        <v>54</v>
      </c>
      <c r="O149" s="125" t="s">
        <v>1644</v>
      </c>
      <c r="P149" s="129" t="s">
        <v>1324</v>
      </c>
      <c r="Q149" s="131"/>
      <c r="R149" s="139"/>
      <c r="S149" s="125" t="s">
        <v>129</v>
      </c>
      <c r="T149" s="125">
        <v>303</v>
      </c>
      <c r="U149" s="126">
        <v>44978</v>
      </c>
      <c r="V149" s="126">
        <v>45290</v>
      </c>
      <c r="W149" s="126"/>
      <c r="X149" s="131" t="s">
        <v>28</v>
      </c>
      <c r="Y149" s="132" t="s">
        <v>254</v>
      </c>
      <c r="Z149" s="131">
        <v>2023</v>
      </c>
      <c r="AA149" s="131" t="s">
        <v>58</v>
      </c>
    </row>
    <row r="150" spans="1:27" x14ac:dyDescent="0.25">
      <c r="A150" s="155">
        <v>114</v>
      </c>
      <c r="B150" s="131" t="s">
        <v>23</v>
      </c>
      <c r="C150" s="131" t="s">
        <v>49</v>
      </c>
      <c r="D150" s="131" t="s">
        <v>256</v>
      </c>
      <c r="E150" s="126">
        <v>44978</v>
      </c>
      <c r="F150" s="133" t="s">
        <v>257</v>
      </c>
      <c r="G150" s="131" t="s">
        <v>1635</v>
      </c>
      <c r="H150" s="125" t="s">
        <v>52</v>
      </c>
      <c r="I150" s="138" t="s">
        <v>53</v>
      </c>
      <c r="J150" s="125" t="s">
        <v>1638</v>
      </c>
      <c r="K150" s="131"/>
      <c r="L150" s="142">
        <v>2896360</v>
      </c>
      <c r="M150" s="142">
        <v>29929053</v>
      </c>
      <c r="N150" s="125" t="s">
        <v>54</v>
      </c>
      <c r="O150" s="125" t="s">
        <v>1644</v>
      </c>
      <c r="P150" s="129" t="s">
        <v>1325</v>
      </c>
      <c r="Q150" s="131"/>
      <c r="R150" s="139"/>
      <c r="S150" s="125" t="s">
        <v>94</v>
      </c>
      <c r="T150" s="125">
        <v>303</v>
      </c>
      <c r="U150" s="126">
        <v>44978</v>
      </c>
      <c r="V150" s="126">
        <v>45280</v>
      </c>
      <c r="W150" s="126"/>
      <c r="X150" s="131" t="s">
        <v>28</v>
      </c>
      <c r="Y150" s="132" t="s">
        <v>258</v>
      </c>
      <c r="Z150" s="131">
        <v>2023</v>
      </c>
      <c r="AA150" s="131" t="s">
        <v>58</v>
      </c>
    </row>
    <row r="151" spans="1:27" x14ac:dyDescent="0.25">
      <c r="A151" s="155">
        <v>115</v>
      </c>
      <c r="B151" s="131" t="s">
        <v>23</v>
      </c>
      <c r="C151" s="131" t="s">
        <v>49</v>
      </c>
      <c r="D151" s="131" t="s">
        <v>260</v>
      </c>
      <c r="E151" s="126">
        <v>44979</v>
      </c>
      <c r="F151" s="133" t="s">
        <v>261</v>
      </c>
      <c r="G151" s="131" t="s">
        <v>1635</v>
      </c>
      <c r="H151" s="125" t="s">
        <v>52</v>
      </c>
      <c r="I151" s="138" t="s">
        <v>53</v>
      </c>
      <c r="J151" s="125" t="s">
        <v>1638</v>
      </c>
      <c r="K151" s="131"/>
      <c r="L151" s="142">
        <v>1497991</v>
      </c>
      <c r="M151" s="142">
        <v>15429307</v>
      </c>
      <c r="N151" s="125" t="s">
        <v>54</v>
      </c>
      <c r="O151" s="125" t="s">
        <v>1644</v>
      </c>
      <c r="P151" s="129" t="s">
        <v>1326</v>
      </c>
      <c r="Q151" s="131"/>
      <c r="R151" s="139"/>
      <c r="S151" s="125" t="s">
        <v>116</v>
      </c>
      <c r="T151" s="125">
        <v>303</v>
      </c>
      <c r="U151" s="126">
        <v>44979</v>
      </c>
      <c r="V151" s="126">
        <v>45290</v>
      </c>
      <c r="W151" s="126"/>
      <c r="X151" s="131" t="s">
        <v>28</v>
      </c>
      <c r="Y151" s="132" t="s">
        <v>262</v>
      </c>
      <c r="Z151" s="131">
        <v>2023</v>
      </c>
      <c r="AA151" s="131" t="s">
        <v>58</v>
      </c>
    </row>
    <row r="152" spans="1:27" x14ac:dyDescent="0.25">
      <c r="A152" s="155">
        <v>116</v>
      </c>
      <c r="B152" s="131" t="s">
        <v>23</v>
      </c>
      <c r="C152" s="131" t="s">
        <v>49</v>
      </c>
      <c r="D152" s="131" t="s">
        <v>264</v>
      </c>
      <c r="E152" s="126">
        <v>44978</v>
      </c>
      <c r="F152" s="133" t="s">
        <v>265</v>
      </c>
      <c r="G152" s="131" t="s">
        <v>1635</v>
      </c>
      <c r="H152" s="125" t="s">
        <v>52</v>
      </c>
      <c r="I152" s="138" t="s">
        <v>53</v>
      </c>
      <c r="J152" s="125" t="s">
        <v>1638</v>
      </c>
      <c r="K152" s="131"/>
      <c r="L152" s="141">
        <v>2896360</v>
      </c>
      <c r="M152" s="142">
        <v>29929053</v>
      </c>
      <c r="N152" s="125" t="s">
        <v>54</v>
      </c>
      <c r="O152" s="125" t="s">
        <v>1644</v>
      </c>
      <c r="P152" s="129" t="s">
        <v>266</v>
      </c>
      <c r="Q152" s="131"/>
      <c r="R152" s="139"/>
      <c r="S152" s="147" t="s">
        <v>129</v>
      </c>
      <c r="T152" s="125">
        <v>312</v>
      </c>
      <c r="U152" s="126">
        <v>44978</v>
      </c>
      <c r="V152" s="126">
        <v>45290</v>
      </c>
      <c r="W152" s="126"/>
      <c r="X152" s="131" t="s">
        <v>28</v>
      </c>
      <c r="Y152" s="132" t="s">
        <v>267</v>
      </c>
      <c r="Z152" s="131">
        <v>2023</v>
      </c>
      <c r="AA152" s="131" t="s">
        <v>58</v>
      </c>
    </row>
    <row r="153" spans="1:27" x14ac:dyDescent="0.25">
      <c r="A153" s="155">
        <v>117</v>
      </c>
      <c r="B153" s="131" t="s">
        <v>23</v>
      </c>
      <c r="C153" s="131" t="s">
        <v>49</v>
      </c>
      <c r="D153" s="131" t="s">
        <v>269</v>
      </c>
      <c r="E153" s="126">
        <v>44978</v>
      </c>
      <c r="F153" s="133" t="s">
        <v>270</v>
      </c>
      <c r="G153" s="131" t="s">
        <v>1635</v>
      </c>
      <c r="H153" s="125" t="s">
        <v>52</v>
      </c>
      <c r="I153" s="138" t="s">
        <v>53</v>
      </c>
      <c r="J153" s="125" t="s">
        <v>1638</v>
      </c>
      <c r="K153" s="131"/>
      <c r="L153" s="142">
        <v>1700220</v>
      </c>
      <c r="M153" s="142">
        <v>17568940</v>
      </c>
      <c r="N153" s="125" t="s">
        <v>54</v>
      </c>
      <c r="O153" s="125" t="s">
        <v>1644</v>
      </c>
      <c r="P153" s="129" t="s">
        <v>1327</v>
      </c>
      <c r="Q153" s="131"/>
      <c r="R153" s="139"/>
      <c r="S153" s="147" t="s">
        <v>129</v>
      </c>
      <c r="T153" s="125">
        <v>313</v>
      </c>
      <c r="U153" s="126">
        <v>44978</v>
      </c>
      <c r="V153" s="126">
        <v>45290</v>
      </c>
      <c r="W153" s="126"/>
      <c r="X153" s="131" t="s">
        <v>28</v>
      </c>
      <c r="Y153" s="132" t="s">
        <v>271</v>
      </c>
      <c r="Z153" s="131">
        <v>2023</v>
      </c>
      <c r="AA153" s="131" t="s">
        <v>58</v>
      </c>
    </row>
    <row r="154" spans="1:27" x14ac:dyDescent="0.25">
      <c r="A154" s="155">
        <v>118</v>
      </c>
      <c r="B154" s="131" t="s">
        <v>23</v>
      </c>
      <c r="C154" s="131" t="s">
        <v>49</v>
      </c>
      <c r="D154" s="131" t="s">
        <v>273</v>
      </c>
      <c r="E154" s="126">
        <v>44979</v>
      </c>
      <c r="F154" s="133" t="s">
        <v>274</v>
      </c>
      <c r="G154" s="131" t="s">
        <v>1635</v>
      </c>
      <c r="H154" s="125" t="s">
        <v>52</v>
      </c>
      <c r="I154" s="138" t="s">
        <v>53</v>
      </c>
      <c r="J154" s="125" t="s">
        <v>1638</v>
      </c>
      <c r="K154" s="131"/>
      <c r="L154" s="142">
        <v>1700220</v>
      </c>
      <c r="M154" s="142">
        <v>17512266</v>
      </c>
      <c r="N154" s="125" t="s">
        <v>54</v>
      </c>
      <c r="O154" s="125" t="s">
        <v>1644</v>
      </c>
      <c r="P154" s="129" t="s">
        <v>1328</v>
      </c>
      <c r="Q154" s="131"/>
      <c r="R154" s="139"/>
      <c r="S154" s="125" t="s">
        <v>129</v>
      </c>
      <c r="T154" s="125">
        <v>312</v>
      </c>
      <c r="U154" s="126">
        <v>44979</v>
      </c>
      <c r="V154" s="126">
        <v>45290</v>
      </c>
      <c r="W154" s="126"/>
      <c r="X154" s="131" t="s">
        <v>28</v>
      </c>
      <c r="Y154" s="132" t="s">
        <v>275</v>
      </c>
      <c r="Z154" s="131">
        <v>2023</v>
      </c>
      <c r="AA154" s="131" t="s">
        <v>58</v>
      </c>
    </row>
    <row r="155" spans="1:27" x14ac:dyDescent="0.25">
      <c r="A155" s="155">
        <v>119</v>
      </c>
      <c r="B155" s="131" t="s">
        <v>23</v>
      </c>
      <c r="C155" s="131" t="s">
        <v>49</v>
      </c>
      <c r="D155" s="131" t="s">
        <v>277</v>
      </c>
      <c r="E155" s="126">
        <v>44978</v>
      </c>
      <c r="F155" s="133" t="s">
        <v>278</v>
      </c>
      <c r="G155" s="131" t="s">
        <v>1635</v>
      </c>
      <c r="H155" s="125" t="s">
        <v>52</v>
      </c>
      <c r="I155" s="138" t="s">
        <v>53</v>
      </c>
      <c r="J155" s="125" t="s">
        <v>1638</v>
      </c>
      <c r="K155" s="131"/>
      <c r="L155" s="141">
        <v>2896360</v>
      </c>
      <c r="M155" s="142">
        <v>11585440</v>
      </c>
      <c r="N155" s="125" t="s">
        <v>54</v>
      </c>
      <c r="O155" s="125" t="s">
        <v>1644</v>
      </c>
      <c r="P155" s="129" t="s">
        <v>1329</v>
      </c>
      <c r="Q155" s="131"/>
      <c r="R155" s="139"/>
      <c r="S155" s="125" t="s">
        <v>279</v>
      </c>
      <c r="T155" s="125">
        <v>120</v>
      </c>
      <c r="U155" s="126">
        <v>44978</v>
      </c>
      <c r="V155" s="126">
        <v>45097</v>
      </c>
      <c r="W155" s="126"/>
      <c r="X155" s="131" t="s">
        <v>56</v>
      </c>
      <c r="Y155" s="132" t="s">
        <v>280</v>
      </c>
      <c r="Z155" s="131">
        <v>2023</v>
      </c>
      <c r="AA155" s="131" t="s">
        <v>58</v>
      </c>
    </row>
    <row r="156" spans="1:27" x14ac:dyDescent="0.25">
      <c r="A156" s="155">
        <v>120</v>
      </c>
      <c r="B156" s="131" t="s">
        <v>23</v>
      </c>
      <c r="C156" s="131" t="s">
        <v>49</v>
      </c>
      <c r="D156" s="131" t="s">
        <v>282</v>
      </c>
      <c r="E156" s="126">
        <v>44978</v>
      </c>
      <c r="F156" s="133" t="s">
        <v>283</v>
      </c>
      <c r="G156" s="131" t="s">
        <v>1635</v>
      </c>
      <c r="H156" s="125" t="s">
        <v>52</v>
      </c>
      <c r="I156" s="138" t="s">
        <v>53</v>
      </c>
      <c r="J156" s="125" t="s">
        <v>1638</v>
      </c>
      <c r="K156" s="131"/>
      <c r="L156" s="142">
        <v>1700220</v>
      </c>
      <c r="M156" s="142">
        <v>17568940</v>
      </c>
      <c r="N156" s="125" t="s">
        <v>54</v>
      </c>
      <c r="O156" s="125" t="s">
        <v>1644</v>
      </c>
      <c r="P156" s="129" t="s">
        <v>1330</v>
      </c>
      <c r="Q156" s="131"/>
      <c r="R156" s="139"/>
      <c r="S156" s="147" t="s">
        <v>129</v>
      </c>
      <c r="T156" s="125">
        <v>312</v>
      </c>
      <c r="U156" s="126">
        <v>44978</v>
      </c>
      <c r="V156" s="126">
        <v>45290</v>
      </c>
      <c r="W156" s="126"/>
      <c r="X156" s="131" t="s">
        <v>28</v>
      </c>
      <c r="Y156" s="132" t="s">
        <v>284</v>
      </c>
      <c r="Z156" s="131">
        <v>2023</v>
      </c>
      <c r="AA156" s="131" t="s">
        <v>58</v>
      </c>
    </row>
    <row r="157" spans="1:27" x14ac:dyDescent="0.25">
      <c r="A157" s="155">
        <v>121</v>
      </c>
      <c r="B157" s="131" t="s">
        <v>23</v>
      </c>
      <c r="C157" s="131" t="s">
        <v>49</v>
      </c>
      <c r="D157" s="131" t="s">
        <v>286</v>
      </c>
      <c r="E157" s="126">
        <v>44979</v>
      </c>
      <c r="F157" s="133" t="s">
        <v>287</v>
      </c>
      <c r="G157" s="131" t="s">
        <v>1635</v>
      </c>
      <c r="H157" s="125" t="s">
        <v>52</v>
      </c>
      <c r="I157" s="138" t="s">
        <v>53</v>
      </c>
      <c r="J157" s="125" t="s">
        <v>1638</v>
      </c>
      <c r="K157" s="131"/>
      <c r="L157" s="142">
        <v>1497991</v>
      </c>
      <c r="M157" s="142">
        <v>15429307</v>
      </c>
      <c r="N157" s="125" t="s">
        <v>54</v>
      </c>
      <c r="O157" s="125" t="s">
        <v>1644</v>
      </c>
      <c r="P157" s="129" t="s">
        <v>1331</v>
      </c>
      <c r="Q157" s="131"/>
      <c r="R157" s="139"/>
      <c r="S157" s="125" t="s">
        <v>116</v>
      </c>
      <c r="T157" s="125">
        <v>303</v>
      </c>
      <c r="U157" s="126">
        <v>44979</v>
      </c>
      <c r="V157" s="126">
        <v>45290</v>
      </c>
      <c r="W157" s="126"/>
      <c r="X157" s="131" t="s">
        <v>28</v>
      </c>
      <c r="Y157" s="132" t="s">
        <v>288</v>
      </c>
      <c r="Z157" s="131">
        <v>2023</v>
      </c>
      <c r="AA157" s="131" t="s">
        <v>58</v>
      </c>
    </row>
    <row r="158" spans="1:27" x14ac:dyDescent="0.25">
      <c r="A158" s="155">
        <v>122</v>
      </c>
      <c r="B158" s="131" t="s">
        <v>23</v>
      </c>
      <c r="C158" s="131" t="s">
        <v>49</v>
      </c>
      <c r="D158" s="131" t="s">
        <v>290</v>
      </c>
      <c r="E158" s="126">
        <v>44979</v>
      </c>
      <c r="F158" s="133" t="s">
        <v>291</v>
      </c>
      <c r="G158" s="131" t="s">
        <v>1635</v>
      </c>
      <c r="H158" s="125" t="s">
        <v>52</v>
      </c>
      <c r="I158" s="138" t="s">
        <v>53</v>
      </c>
      <c r="J158" s="125" t="s">
        <v>1638</v>
      </c>
      <c r="K158" s="131"/>
      <c r="L158" s="142">
        <v>1497991</v>
      </c>
      <c r="M158" s="142">
        <v>15429307</v>
      </c>
      <c r="N158" s="125" t="s">
        <v>54</v>
      </c>
      <c r="O158" s="125" t="s">
        <v>1644</v>
      </c>
      <c r="P158" s="129" t="s">
        <v>1332</v>
      </c>
      <c r="Q158" s="131"/>
      <c r="R158" s="139"/>
      <c r="S158" s="125" t="s">
        <v>279</v>
      </c>
      <c r="T158" s="125">
        <v>303</v>
      </c>
      <c r="U158" s="126">
        <v>44979</v>
      </c>
      <c r="V158" s="126">
        <v>45076</v>
      </c>
      <c r="W158" s="126">
        <v>45077</v>
      </c>
      <c r="X158" s="131" t="s">
        <v>56</v>
      </c>
      <c r="Y158" s="132" t="s">
        <v>292</v>
      </c>
      <c r="Z158" s="131">
        <v>2023</v>
      </c>
      <c r="AA158" s="131" t="s">
        <v>58</v>
      </c>
    </row>
    <row r="159" spans="1:27" x14ac:dyDescent="0.25">
      <c r="A159" s="155">
        <v>123</v>
      </c>
      <c r="B159" s="131" t="s">
        <v>23</v>
      </c>
      <c r="C159" s="131" t="s">
        <v>49</v>
      </c>
      <c r="D159" s="131" t="s">
        <v>294</v>
      </c>
      <c r="E159" s="126">
        <v>44981</v>
      </c>
      <c r="F159" s="133" t="s">
        <v>295</v>
      </c>
      <c r="G159" s="131" t="s">
        <v>1635</v>
      </c>
      <c r="H159" s="125" t="s">
        <v>52</v>
      </c>
      <c r="I159" s="138" t="s">
        <v>53</v>
      </c>
      <c r="J159" s="125" t="s">
        <v>1638</v>
      </c>
      <c r="K159" s="131"/>
      <c r="L159" s="142">
        <v>2255973</v>
      </c>
      <c r="M159" s="142">
        <v>23086124</v>
      </c>
      <c r="N159" s="125" t="s">
        <v>54</v>
      </c>
      <c r="O159" s="125" t="s">
        <v>1644</v>
      </c>
      <c r="P159" s="129" t="s">
        <v>1333</v>
      </c>
      <c r="Q159" s="131"/>
      <c r="R159" s="139"/>
      <c r="S159" s="125" t="s">
        <v>189</v>
      </c>
      <c r="T159" s="125">
        <v>310</v>
      </c>
      <c r="U159" s="126">
        <v>44981</v>
      </c>
      <c r="V159" s="126">
        <v>45290</v>
      </c>
      <c r="W159" s="126"/>
      <c r="X159" s="131" t="s">
        <v>28</v>
      </c>
      <c r="Y159" s="132" t="s">
        <v>296</v>
      </c>
      <c r="Z159" s="131">
        <v>2023</v>
      </c>
      <c r="AA159" s="131" t="s">
        <v>58</v>
      </c>
    </row>
    <row r="160" spans="1:27" x14ac:dyDescent="0.25">
      <c r="A160" s="155">
        <v>124</v>
      </c>
      <c r="B160" s="131" t="s">
        <v>23</v>
      </c>
      <c r="C160" s="131" t="s">
        <v>49</v>
      </c>
      <c r="D160" s="131" t="s">
        <v>298</v>
      </c>
      <c r="E160" s="126">
        <v>44981</v>
      </c>
      <c r="F160" s="133" t="s">
        <v>299</v>
      </c>
      <c r="G160" s="146" t="s">
        <v>1634</v>
      </c>
      <c r="H160" s="125" t="s">
        <v>52</v>
      </c>
      <c r="I160" s="138" t="s">
        <v>53</v>
      </c>
      <c r="J160" s="125" t="s">
        <v>1638</v>
      </c>
      <c r="K160" s="131"/>
      <c r="L160" s="142">
        <v>4727782</v>
      </c>
      <c r="M160" s="142">
        <v>18911128</v>
      </c>
      <c r="N160" s="125" t="s">
        <v>54</v>
      </c>
      <c r="O160" s="125" t="s">
        <v>1644</v>
      </c>
      <c r="P160" s="129" t="s">
        <v>1334</v>
      </c>
      <c r="Q160" s="131"/>
      <c r="R160" s="139"/>
      <c r="S160" s="125" t="s">
        <v>85</v>
      </c>
      <c r="T160" s="125">
        <v>120</v>
      </c>
      <c r="U160" s="126">
        <v>44981</v>
      </c>
      <c r="V160" s="126">
        <v>45100</v>
      </c>
      <c r="W160" s="126"/>
      <c r="X160" s="131" t="s">
        <v>56</v>
      </c>
      <c r="Y160" s="132" t="s">
        <v>300</v>
      </c>
      <c r="Z160" s="131">
        <v>2023</v>
      </c>
      <c r="AA160" s="131" t="s">
        <v>58</v>
      </c>
    </row>
    <row r="161" spans="1:27" x14ac:dyDescent="0.25">
      <c r="A161" s="155">
        <v>125</v>
      </c>
      <c r="B161" s="131" t="s">
        <v>23</v>
      </c>
      <c r="C161" s="131" t="s">
        <v>49</v>
      </c>
      <c r="D161" s="131" t="s">
        <v>302</v>
      </c>
      <c r="E161" s="126">
        <v>44979</v>
      </c>
      <c r="F161" s="133" t="s">
        <v>303</v>
      </c>
      <c r="G161" s="131" t="s">
        <v>1635</v>
      </c>
      <c r="H161" s="125" t="s">
        <v>52</v>
      </c>
      <c r="I161" s="138" t="s">
        <v>53</v>
      </c>
      <c r="J161" s="125" t="s">
        <v>1638</v>
      </c>
      <c r="K161" s="131"/>
      <c r="L161" s="142">
        <v>2481571</v>
      </c>
      <c r="M161" s="142">
        <v>25560181</v>
      </c>
      <c r="N161" s="125" t="s">
        <v>54</v>
      </c>
      <c r="O161" s="125" t="s">
        <v>1644</v>
      </c>
      <c r="P161" s="129" t="s">
        <v>1335</v>
      </c>
      <c r="Q161" s="131"/>
      <c r="R161" s="139"/>
      <c r="S161" s="125" t="s">
        <v>94</v>
      </c>
      <c r="T161" s="125">
        <v>303</v>
      </c>
      <c r="U161" s="126">
        <v>44979</v>
      </c>
      <c r="V161" s="126">
        <v>45290</v>
      </c>
      <c r="W161" s="126"/>
      <c r="X161" s="131" t="s">
        <v>28</v>
      </c>
      <c r="Y161" s="132" t="s">
        <v>304</v>
      </c>
      <c r="Z161" s="131">
        <v>2023</v>
      </c>
      <c r="AA161" s="131" t="s">
        <v>58</v>
      </c>
    </row>
    <row r="162" spans="1:27" x14ac:dyDescent="0.25">
      <c r="A162" s="155">
        <v>126</v>
      </c>
      <c r="B162" s="131" t="s">
        <v>23</v>
      </c>
      <c r="C162" s="131" t="s">
        <v>49</v>
      </c>
      <c r="D162" s="131" t="s">
        <v>306</v>
      </c>
      <c r="E162" s="126">
        <v>44979</v>
      </c>
      <c r="F162" s="133" t="s">
        <v>307</v>
      </c>
      <c r="G162" s="131" t="s">
        <v>1635</v>
      </c>
      <c r="H162" s="125" t="s">
        <v>52</v>
      </c>
      <c r="I162" s="138" t="s">
        <v>53</v>
      </c>
      <c r="J162" s="125" t="s">
        <v>1638</v>
      </c>
      <c r="K162" s="131"/>
      <c r="L162" s="142">
        <v>1497991</v>
      </c>
      <c r="M162" s="142">
        <v>15429307</v>
      </c>
      <c r="N162" s="125" t="s">
        <v>54</v>
      </c>
      <c r="O162" s="125" t="s">
        <v>1644</v>
      </c>
      <c r="P162" s="129" t="s">
        <v>308</v>
      </c>
      <c r="Q162" s="131"/>
      <c r="R162" s="139"/>
      <c r="S162" s="125" t="s">
        <v>116</v>
      </c>
      <c r="T162" s="125">
        <v>303</v>
      </c>
      <c r="U162" s="126">
        <v>44979</v>
      </c>
      <c r="V162" s="126">
        <v>45282</v>
      </c>
      <c r="W162" s="126"/>
      <c r="X162" s="131" t="s">
        <v>28</v>
      </c>
      <c r="Y162" s="132" t="s">
        <v>309</v>
      </c>
      <c r="Z162" s="131">
        <v>2023</v>
      </c>
      <c r="AA162" s="131" t="s">
        <v>58</v>
      </c>
    </row>
    <row r="163" spans="1:27" x14ac:dyDescent="0.25">
      <c r="A163" s="155">
        <v>127</v>
      </c>
      <c r="B163" s="131" t="s">
        <v>23</v>
      </c>
      <c r="C163" s="131" t="s">
        <v>49</v>
      </c>
      <c r="D163" s="131" t="s">
        <v>311</v>
      </c>
      <c r="E163" s="126">
        <v>44979</v>
      </c>
      <c r="F163" s="133" t="s">
        <v>312</v>
      </c>
      <c r="G163" s="131" t="s">
        <v>1635</v>
      </c>
      <c r="H163" s="125" t="s">
        <v>52</v>
      </c>
      <c r="I163" s="138" t="s">
        <v>53</v>
      </c>
      <c r="J163" s="125" t="s">
        <v>1638</v>
      </c>
      <c r="K163" s="131"/>
      <c r="L163" s="142">
        <v>1497991</v>
      </c>
      <c r="M163" s="142">
        <v>15429307</v>
      </c>
      <c r="N163" s="125" t="s">
        <v>54</v>
      </c>
      <c r="O163" s="125" t="s">
        <v>1644</v>
      </c>
      <c r="P163" s="129" t="s">
        <v>313</v>
      </c>
      <c r="Q163" s="131"/>
      <c r="R163" s="139"/>
      <c r="S163" s="125" t="s">
        <v>116</v>
      </c>
      <c r="T163" s="125">
        <v>303</v>
      </c>
      <c r="U163" s="126">
        <v>44979</v>
      </c>
      <c r="V163" s="126">
        <v>45282</v>
      </c>
      <c r="W163" s="126"/>
      <c r="X163" s="131" t="s">
        <v>28</v>
      </c>
      <c r="Y163" s="132" t="s">
        <v>314</v>
      </c>
      <c r="Z163" s="131">
        <v>2023</v>
      </c>
      <c r="AA163" s="131" t="s">
        <v>58</v>
      </c>
    </row>
    <row r="164" spans="1:27" x14ac:dyDescent="0.25">
      <c r="A164" s="155">
        <v>128</v>
      </c>
      <c r="B164" s="131" t="s">
        <v>23</v>
      </c>
      <c r="C164" s="131" t="s">
        <v>49</v>
      </c>
      <c r="D164" s="131" t="s">
        <v>316</v>
      </c>
      <c r="E164" s="126">
        <v>44979</v>
      </c>
      <c r="F164" s="133" t="s">
        <v>317</v>
      </c>
      <c r="G164" s="131" t="s">
        <v>1635</v>
      </c>
      <c r="H164" s="125" t="s">
        <v>52</v>
      </c>
      <c r="I164" s="138" t="s">
        <v>53</v>
      </c>
      <c r="J164" s="125" t="s">
        <v>1638</v>
      </c>
      <c r="K164" s="131"/>
      <c r="L164" s="142">
        <v>1497991</v>
      </c>
      <c r="M164" s="142">
        <v>15429307</v>
      </c>
      <c r="N164" s="125" t="s">
        <v>54</v>
      </c>
      <c r="O164" s="125" t="s">
        <v>1644</v>
      </c>
      <c r="P164" s="129" t="s">
        <v>1336</v>
      </c>
      <c r="Q164" s="131"/>
      <c r="R164" s="139"/>
      <c r="S164" s="125" t="s">
        <v>116</v>
      </c>
      <c r="T164" s="125">
        <v>303</v>
      </c>
      <c r="U164" s="126">
        <v>44979</v>
      </c>
      <c r="V164" s="126">
        <v>45290</v>
      </c>
      <c r="W164" s="126"/>
      <c r="X164" s="131" t="s">
        <v>28</v>
      </c>
      <c r="Y164" s="132" t="s">
        <v>318</v>
      </c>
      <c r="Z164" s="131">
        <v>2023</v>
      </c>
      <c r="AA164" s="131" t="s">
        <v>58</v>
      </c>
    </row>
    <row r="165" spans="1:27" x14ac:dyDescent="0.25">
      <c r="A165" s="155">
        <v>129</v>
      </c>
      <c r="B165" s="131" t="s">
        <v>23</v>
      </c>
      <c r="C165" s="131" t="s">
        <v>49</v>
      </c>
      <c r="D165" s="131" t="s">
        <v>320</v>
      </c>
      <c r="E165" s="126">
        <v>44979</v>
      </c>
      <c r="F165" s="133" t="s">
        <v>321</v>
      </c>
      <c r="G165" s="131" t="s">
        <v>1635</v>
      </c>
      <c r="H165" s="125" t="s">
        <v>52</v>
      </c>
      <c r="I165" s="138" t="s">
        <v>53</v>
      </c>
      <c r="J165" s="125" t="s">
        <v>1638</v>
      </c>
      <c r="K165" s="131"/>
      <c r="L165" s="142">
        <v>2896360</v>
      </c>
      <c r="M165" s="142">
        <v>29832508</v>
      </c>
      <c r="N165" s="125" t="s">
        <v>54</v>
      </c>
      <c r="O165" s="125" t="s">
        <v>1644</v>
      </c>
      <c r="P165" s="129" t="s">
        <v>1337</v>
      </c>
      <c r="Q165" s="131"/>
      <c r="R165" s="139"/>
      <c r="S165" s="125" t="s">
        <v>94</v>
      </c>
      <c r="T165" s="125">
        <v>312</v>
      </c>
      <c r="U165" s="126">
        <v>44979</v>
      </c>
      <c r="V165" s="126">
        <v>45290</v>
      </c>
      <c r="W165" s="126"/>
      <c r="X165" s="131" t="s">
        <v>28</v>
      </c>
      <c r="Y165" s="132" t="s">
        <v>322</v>
      </c>
      <c r="Z165" s="131">
        <v>2023</v>
      </c>
      <c r="AA165" s="131" t="s">
        <v>58</v>
      </c>
    </row>
    <row r="166" spans="1:27" x14ac:dyDescent="0.25">
      <c r="A166" s="155">
        <v>130</v>
      </c>
      <c r="B166" s="131" t="s">
        <v>23</v>
      </c>
      <c r="C166" s="131" t="s">
        <v>49</v>
      </c>
      <c r="D166" s="131" t="s">
        <v>324</v>
      </c>
      <c r="E166" s="126">
        <v>44979</v>
      </c>
      <c r="F166" s="133" t="s">
        <v>317</v>
      </c>
      <c r="G166" s="131" t="s">
        <v>1635</v>
      </c>
      <c r="H166" s="125" t="s">
        <v>52</v>
      </c>
      <c r="I166" s="138" t="s">
        <v>53</v>
      </c>
      <c r="J166" s="125" t="s">
        <v>1638</v>
      </c>
      <c r="K166" s="131"/>
      <c r="L166" s="142">
        <v>1497991</v>
      </c>
      <c r="M166" s="142">
        <v>15429307</v>
      </c>
      <c r="N166" s="125" t="s">
        <v>54</v>
      </c>
      <c r="O166" s="125" t="s">
        <v>1644</v>
      </c>
      <c r="P166" s="129" t="s">
        <v>1338</v>
      </c>
      <c r="Q166" s="131"/>
      <c r="R166" s="139"/>
      <c r="S166" s="125" t="s">
        <v>116</v>
      </c>
      <c r="T166" s="125">
        <v>303</v>
      </c>
      <c r="U166" s="126">
        <v>44979</v>
      </c>
      <c r="V166" s="126">
        <v>45290</v>
      </c>
      <c r="W166" s="126"/>
      <c r="X166" s="131" t="s">
        <v>28</v>
      </c>
      <c r="Y166" s="132" t="s">
        <v>325</v>
      </c>
      <c r="Z166" s="131">
        <v>2023</v>
      </c>
      <c r="AA166" s="131" t="s">
        <v>58</v>
      </c>
    </row>
    <row r="167" spans="1:27" x14ac:dyDescent="0.25">
      <c r="A167" s="155">
        <v>131</v>
      </c>
      <c r="B167" s="131" t="s">
        <v>23</v>
      </c>
      <c r="C167" s="131" t="s">
        <v>49</v>
      </c>
      <c r="D167" s="131" t="s">
        <v>327</v>
      </c>
      <c r="E167" s="126">
        <v>44979</v>
      </c>
      <c r="F167" s="133" t="s">
        <v>328</v>
      </c>
      <c r="G167" s="131" t="s">
        <v>1635</v>
      </c>
      <c r="H167" s="125" t="s">
        <v>52</v>
      </c>
      <c r="I167" s="138" t="s">
        <v>53</v>
      </c>
      <c r="J167" s="125" t="s">
        <v>1638</v>
      </c>
      <c r="K167" s="131"/>
      <c r="L167" s="142">
        <v>1700220</v>
      </c>
      <c r="M167" s="142">
        <v>17512266</v>
      </c>
      <c r="N167" s="125" t="s">
        <v>54</v>
      </c>
      <c r="O167" s="125" t="s">
        <v>1644</v>
      </c>
      <c r="P167" s="129" t="s">
        <v>1339</v>
      </c>
      <c r="Q167" s="131"/>
      <c r="R167" s="139"/>
      <c r="S167" s="125" t="s">
        <v>184</v>
      </c>
      <c r="T167" s="125">
        <v>303</v>
      </c>
      <c r="U167" s="126">
        <v>44979</v>
      </c>
      <c r="V167" s="126">
        <v>45290</v>
      </c>
      <c r="W167" s="126"/>
      <c r="X167" s="131" t="s">
        <v>28</v>
      </c>
      <c r="Y167" s="132" t="s">
        <v>329</v>
      </c>
      <c r="Z167" s="131">
        <v>2023</v>
      </c>
      <c r="AA167" s="131" t="s">
        <v>58</v>
      </c>
    </row>
    <row r="168" spans="1:27" x14ac:dyDescent="0.25">
      <c r="A168" s="155">
        <v>132</v>
      </c>
      <c r="B168" s="131" t="s">
        <v>23</v>
      </c>
      <c r="C168" s="131" t="s">
        <v>49</v>
      </c>
      <c r="D168" s="131" t="s">
        <v>331</v>
      </c>
      <c r="E168" s="126">
        <v>44979</v>
      </c>
      <c r="F168" s="133" t="s">
        <v>328</v>
      </c>
      <c r="G168" s="131" t="s">
        <v>1635</v>
      </c>
      <c r="H168" s="125" t="s">
        <v>52</v>
      </c>
      <c r="I168" s="138" t="s">
        <v>53</v>
      </c>
      <c r="J168" s="125" t="s">
        <v>1638</v>
      </c>
      <c r="K168" s="131"/>
      <c r="L168" s="142">
        <v>1700220</v>
      </c>
      <c r="M168" s="142">
        <v>17512266</v>
      </c>
      <c r="N168" s="125" t="s">
        <v>54</v>
      </c>
      <c r="O168" s="125" t="s">
        <v>1644</v>
      </c>
      <c r="P168" s="129" t="s">
        <v>1340</v>
      </c>
      <c r="Q168" s="131"/>
      <c r="R168" s="139"/>
      <c r="S168" s="125" t="s">
        <v>184</v>
      </c>
      <c r="T168" s="125">
        <v>303</v>
      </c>
      <c r="U168" s="126">
        <v>44979</v>
      </c>
      <c r="V168" s="126">
        <v>45290</v>
      </c>
      <c r="W168" s="126"/>
      <c r="X168" s="131" t="s">
        <v>28</v>
      </c>
      <c r="Y168" s="132" t="s">
        <v>332</v>
      </c>
      <c r="Z168" s="131">
        <v>2023</v>
      </c>
      <c r="AA168" s="131" t="s">
        <v>58</v>
      </c>
    </row>
    <row r="169" spans="1:27" x14ac:dyDescent="0.25">
      <c r="A169" s="155">
        <v>133</v>
      </c>
      <c r="B169" s="131" t="s">
        <v>23</v>
      </c>
      <c r="C169" s="131" t="s">
        <v>49</v>
      </c>
      <c r="D169" s="131" t="s">
        <v>334</v>
      </c>
      <c r="E169" s="126">
        <v>44979</v>
      </c>
      <c r="F169" s="133" t="s">
        <v>335</v>
      </c>
      <c r="G169" s="131" t="s">
        <v>1635</v>
      </c>
      <c r="H169" s="125" t="s">
        <v>52</v>
      </c>
      <c r="I169" s="138" t="s">
        <v>53</v>
      </c>
      <c r="J169" s="125" t="s">
        <v>1638</v>
      </c>
      <c r="K169" s="131"/>
      <c r="L169" s="142">
        <v>2896360</v>
      </c>
      <c r="M169" s="142">
        <v>11585440</v>
      </c>
      <c r="N169" s="125" t="s">
        <v>54</v>
      </c>
      <c r="O169" s="125" t="s">
        <v>1644</v>
      </c>
      <c r="P169" s="129" t="s">
        <v>1341</v>
      </c>
      <c r="Q169" s="131"/>
      <c r="R169" s="139"/>
      <c r="S169" s="125" t="s">
        <v>336</v>
      </c>
      <c r="T169" s="125">
        <v>120</v>
      </c>
      <c r="U169" s="126">
        <v>44979</v>
      </c>
      <c r="V169" s="126">
        <v>45098</v>
      </c>
      <c r="W169" s="126"/>
      <c r="X169" s="131" t="s">
        <v>56</v>
      </c>
      <c r="Y169" s="132" t="s">
        <v>337</v>
      </c>
      <c r="Z169" s="131">
        <v>2023</v>
      </c>
      <c r="AA169" s="131" t="s">
        <v>58</v>
      </c>
    </row>
    <row r="170" spans="1:27" x14ac:dyDescent="0.25">
      <c r="A170" s="155">
        <v>134</v>
      </c>
      <c r="B170" s="131" t="s">
        <v>23</v>
      </c>
      <c r="C170" s="131" t="s">
        <v>49</v>
      </c>
      <c r="D170" s="131" t="s">
        <v>339</v>
      </c>
      <c r="E170" s="126">
        <v>44979</v>
      </c>
      <c r="F170" s="133" t="s">
        <v>340</v>
      </c>
      <c r="G170" s="131" t="s">
        <v>1635</v>
      </c>
      <c r="H170" s="125" t="s">
        <v>52</v>
      </c>
      <c r="I170" s="138" t="s">
        <v>53</v>
      </c>
      <c r="J170" s="125" t="s">
        <v>1638</v>
      </c>
      <c r="K170" s="131"/>
      <c r="L170" s="142">
        <v>1700220</v>
      </c>
      <c r="M170" s="142">
        <v>17512266</v>
      </c>
      <c r="N170" s="125" t="s">
        <v>54</v>
      </c>
      <c r="O170" s="125" t="s">
        <v>1644</v>
      </c>
      <c r="P170" s="129" t="s">
        <v>1342</v>
      </c>
      <c r="Q170" s="131"/>
      <c r="R170" s="139"/>
      <c r="S170" s="147" t="s">
        <v>129</v>
      </c>
      <c r="T170" s="125">
        <v>303</v>
      </c>
      <c r="U170" s="126">
        <v>44979</v>
      </c>
      <c r="V170" s="126">
        <v>45290</v>
      </c>
      <c r="W170" s="126"/>
      <c r="X170" s="131" t="s">
        <v>28</v>
      </c>
      <c r="Y170" s="132" t="s">
        <v>341</v>
      </c>
      <c r="Z170" s="131">
        <v>2023</v>
      </c>
      <c r="AA170" s="131" t="s">
        <v>58</v>
      </c>
    </row>
    <row r="171" spans="1:27" x14ac:dyDescent="0.25">
      <c r="A171" s="155">
        <v>135</v>
      </c>
      <c r="B171" s="131" t="s">
        <v>23</v>
      </c>
      <c r="C171" s="131" t="s">
        <v>49</v>
      </c>
      <c r="D171" s="131" t="s">
        <v>343</v>
      </c>
      <c r="E171" s="126">
        <v>44980</v>
      </c>
      <c r="F171" s="133" t="s">
        <v>344</v>
      </c>
      <c r="G171" s="131" t="s">
        <v>1635</v>
      </c>
      <c r="H171" s="125" t="s">
        <v>52</v>
      </c>
      <c r="I171" s="138" t="s">
        <v>53</v>
      </c>
      <c r="J171" s="125" t="s">
        <v>1638</v>
      </c>
      <c r="K171" s="131"/>
      <c r="L171" s="142">
        <v>2896360</v>
      </c>
      <c r="M171" s="142">
        <v>29735963</v>
      </c>
      <c r="N171" s="125" t="s">
        <v>54</v>
      </c>
      <c r="O171" s="125" t="s">
        <v>1644</v>
      </c>
      <c r="P171" s="129" t="s">
        <v>345</v>
      </c>
      <c r="Q171" s="131"/>
      <c r="R171" s="139"/>
      <c r="S171" s="125" t="s">
        <v>116</v>
      </c>
      <c r="T171" s="125">
        <v>311</v>
      </c>
      <c r="U171" s="126">
        <v>44980</v>
      </c>
      <c r="V171" s="126">
        <v>45290</v>
      </c>
      <c r="W171" s="126"/>
      <c r="X171" s="131" t="s">
        <v>28</v>
      </c>
      <c r="Y171" s="132" t="s">
        <v>346</v>
      </c>
      <c r="Z171" s="131">
        <v>2023</v>
      </c>
      <c r="AA171" s="131" t="s">
        <v>58</v>
      </c>
    </row>
    <row r="172" spans="1:27" x14ac:dyDescent="0.25">
      <c r="A172" s="155">
        <v>136</v>
      </c>
      <c r="B172" s="131" t="s">
        <v>23</v>
      </c>
      <c r="C172" s="131" t="s">
        <v>49</v>
      </c>
      <c r="D172" s="131" t="s">
        <v>348</v>
      </c>
      <c r="E172" s="126">
        <v>44980</v>
      </c>
      <c r="F172" s="133" t="s">
        <v>349</v>
      </c>
      <c r="G172" s="131" t="s">
        <v>1635</v>
      </c>
      <c r="H172" s="125" t="s">
        <v>52</v>
      </c>
      <c r="I172" s="138" t="s">
        <v>53</v>
      </c>
      <c r="J172" s="125" t="s">
        <v>1638</v>
      </c>
      <c r="K172" s="131"/>
      <c r="L172" s="142">
        <v>1497991</v>
      </c>
      <c r="M172" s="142">
        <v>15379374</v>
      </c>
      <c r="N172" s="125" t="s">
        <v>54</v>
      </c>
      <c r="O172" s="125" t="s">
        <v>1644</v>
      </c>
      <c r="P172" s="129" t="s">
        <v>1343</v>
      </c>
      <c r="Q172" s="131"/>
      <c r="R172" s="139"/>
      <c r="S172" s="125" t="s">
        <v>116</v>
      </c>
      <c r="T172" s="125">
        <v>311</v>
      </c>
      <c r="U172" s="126">
        <v>44980</v>
      </c>
      <c r="V172" s="126">
        <v>45290</v>
      </c>
      <c r="W172" s="126"/>
      <c r="X172" s="131" t="s">
        <v>28</v>
      </c>
      <c r="Y172" s="132" t="s">
        <v>350</v>
      </c>
      <c r="Z172" s="131">
        <v>2023</v>
      </c>
      <c r="AA172" s="131" t="s">
        <v>58</v>
      </c>
    </row>
    <row r="173" spans="1:27" x14ac:dyDescent="0.25">
      <c r="A173" s="155">
        <v>137</v>
      </c>
      <c r="B173" s="131" t="s">
        <v>23</v>
      </c>
      <c r="C173" s="131" t="s">
        <v>49</v>
      </c>
      <c r="D173" s="131" t="s">
        <v>352</v>
      </c>
      <c r="E173" s="126">
        <v>44980</v>
      </c>
      <c r="F173" s="133" t="s">
        <v>353</v>
      </c>
      <c r="G173" s="146" t="s">
        <v>1634</v>
      </c>
      <c r="H173" s="125" t="s">
        <v>52</v>
      </c>
      <c r="I173" s="138" t="s">
        <v>53</v>
      </c>
      <c r="J173" s="125" t="s">
        <v>1638</v>
      </c>
      <c r="K173" s="131"/>
      <c r="L173" s="141">
        <v>3535990</v>
      </c>
      <c r="M173" s="142">
        <v>14143920</v>
      </c>
      <c r="N173" s="125" t="s">
        <v>54</v>
      </c>
      <c r="O173" s="125" t="s">
        <v>1644</v>
      </c>
      <c r="P173" s="134" t="s">
        <v>1344</v>
      </c>
      <c r="Q173" s="131"/>
      <c r="R173" s="139"/>
      <c r="S173" s="125" t="s">
        <v>189</v>
      </c>
      <c r="T173" s="125">
        <v>120</v>
      </c>
      <c r="U173" s="126">
        <v>44980</v>
      </c>
      <c r="V173" s="126">
        <v>45099</v>
      </c>
      <c r="W173" s="126"/>
      <c r="X173" s="131" t="s">
        <v>56</v>
      </c>
      <c r="Y173" s="132" t="s">
        <v>337</v>
      </c>
      <c r="Z173" s="131">
        <v>2023</v>
      </c>
      <c r="AA173" s="131" t="s">
        <v>58</v>
      </c>
    </row>
    <row r="174" spans="1:27" x14ac:dyDescent="0.25">
      <c r="A174" s="155">
        <v>138</v>
      </c>
      <c r="B174" s="131" t="s">
        <v>23</v>
      </c>
      <c r="C174" s="131" t="s">
        <v>49</v>
      </c>
      <c r="D174" s="131" t="s">
        <v>355</v>
      </c>
      <c r="E174" s="126">
        <v>44980</v>
      </c>
      <c r="F174" s="133" t="s">
        <v>356</v>
      </c>
      <c r="G174" s="131" t="s">
        <v>1635</v>
      </c>
      <c r="H174" s="125" t="s">
        <v>52</v>
      </c>
      <c r="I174" s="138" t="s">
        <v>53</v>
      </c>
      <c r="J174" s="125" t="s">
        <v>1638</v>
      </c>
      <c r="K174" s="131"/>
      <c r="L174" s="142">
        <v>1497991</v>
      </c>
      <c r="M174" s="142">
        <v>15379374</v>
      </c>
      <c r="N174" s="125" t="s">
        <v>54</v>
      </c>
      <c r="O174" s="130" t="s">
        <v>1644</v>
      </c>
      <c r="P174" s="129" t="s">
        <v>1345</v>
      </c>
      <c r="Q174" s="131"/>
      <c r="R174" s="139"/>
      <c r="S174" s="125" t="s">
        <v>116</v>
      </c>
      <c r="T174" s="125">
        <v>303</v>
      </c>
      <c r="U174" s="126">
        <v>44980</v>
      </c>
      <c r="V174" s="126">
        <v>45290</v>
      </c>
      <c r="W174" s="126"/>
      <c r="X174" s="131" t="s">
        <v>28</v>
      </c>
      <c r="Y174" s="132" t="s">
        <v>357</v>
      </c>
      <c r="Z174" s="131">
        <v>2023</v>
      </c>
      <c r="AA174" s="131" t="s">
        <v>58</v>
      </c>
    </row>
    <row r="175" spans="1:27" x14ac:dyDescent="0.25">
      <c r="A175" s="155">
        <v>139</v>
      </c>
      <c r="B175" s="131" t="s">
        <v>23</v>
      </c>
      <c r="C175" s="131" t="s">
        <v>49</v>
      </c>
      <c r="D175" s="131" t="s">
        <v>359</v>
      </c>
      <c r="E175" s="126">
        <v>44980</v>
      </c>
      <c r="F175" s="133" t="s">
        <v>360</v>
      </c>
      <c r="G175" s="131" t="s">
        <v>1635</v>
      </c>
      <c r="H175" s="125" t="s">
        <v>52</v>
      </c>
      <c r="I175" s="138" t="s">
        <v>53</v>
      </c>
      <c r="J175" s="125" t="s">
        <v>1638</v>
      </c>
      <c r="K175" s="131"/>
      <c r="L175" s="142">
        <v>1700220</v>
      </c>
      <c r="M175" s="142">
        <v>17455592</v>
      </c>
      <c r="N175" s="125" t="s">
        <v>54</v>
      </c>
      <c r="O175" s="125" t="s">
        <v>1644</v>
      </c>
      <c r="P175" s="129" t="s">
        <v>1346</v>
      </c>
      <c r="Q175" s="131"/>
      <c r="R175" s="139"/>
      <c r="S175" s="125" t="s">
        <v>134</v>
      </c>
      <c r="T175" s="125">
        <v>303</v>
      </c>
      <c r="U175" s="126">
        <v>44980</v>
      </c>
      <c r="V175" s="126">
        <v>45290</v>
      </c>
      <c r="W175" s="126"/>
      <c r="X175" s="131" t="s">
        <v>28</v>
      </c>
      <c r="Y175" s="132" t="s">
        <v>361</v>
      </c>
      <c r="Z175" s="131">
        <v>2023</v>
      </c>
      <c r="AA175" s="131" t="s">
        <v>58</v>
      </c>
    </row>
    <row r="176" spans="1:27" x14ac:dyDescent="0.25">
      <c r="A176" s="155">
        <v>140</v>
      </c>
      <c r="B176" s="131" t="s">
        <v>23</v>
      </c>
      <c r="C176" s="131" t="s">
        <v>49</v>
      </c>
      <c r="D176" s="131" t="s">
        <v>363</v>
      </c>
      <c r="E176" s="126">
        <v>44980</v>
      </c>
      <c r="F176" s="133" t="s">
        <v>364</v>
      </c>
      <c r="G176" s="131" t="s">
        <v>1635</v>
      </c>
      <c r="H176" s="125" t="s">
        <v>52</v>
      </c>
      <c r="I176" s="138" t="s">
        <v>53</v>
      </c>
      <c r="J176" s="125" t="s">
        <v>1638</v>
      </c>
      <c r="K176" s="131"/>
      <c r="L176" s="142">
        <v>1497991</v>
      </c>
      <c r="M176" s="142">
        <v>15379374</v>
      </c>
      <c r="N176" s="125" t="s">
        <v>54</v>
      </c>
      <c r="O176" s="125" t="s">
        <v>1644</v>
      </c>
      <c r="P176" s="129" t="s">
        <v>1347</v>
      </c>
      <c r="Q176" s="131"/>
      <c r="R176" s="139"/>
      <c r="S176" s="125" t="s">
        <v>116</v>
      </c>
      <c r="T176" s="125">
        <v>303</v>
      </c>
      <c r="U176" s="126">
        <v>44980</v>
      </c>
      <c r="V176" s="126">
        <v>45290</v>
      </c>
      <c r="W176" s="126"/>
      <c r="X176" s="131" t="s">
        <v>28</v>
      </c>
      <c r="Y176" s="132" t="s">
        <v>365</v>
      </c>
      <c r="Z176" s="131">
        <v>2023</v>
      </c>
      <c r="AA176" s="131" t="s">
        <v>58</v>
      </c>
    </row>
    <row r="177" spans="1:27" x14ac:dyDescent="0.25">
      <c r="A177" s="155">
        <v>141</v>
      </c>
      <c r="B177" s="131" t="s">
        <v>23</v>
      </c>
      <c r="C177" s="131" t="s">
        <v>49</v>
      </c>
      <c r="D177" s="131" t="s">
        <v>367</v>
      </c>
      <c r="E177" s="126">
        <v>44980</v>
      </c>
      <c r="F177" s="133" t="s">
        <v>368</v>
      </c>
      <c r="G177" s="146" t="s">
        <v>1634</v>
      </c>
      <c r="H177" s="125" t="s">
        <v>52</v>
      </c>
      <c r="I177" s="138" t="s">
        <v>53</v>
      </c>
      <c r="J177" s="125" t="s">
        <v>1638</v>
      </c>
      <c r="K177" s="131"/>
      <c r="L177" s="142">
        <v>3889578</v>
      </c>
      <c r="M177" s="142">
        <v>15558312</v>
      </c>
      <c r="N177" s="125" t="s">
        <v>54</v>
      </c>
      <c r="O177" s="125" t="s">
        <v>1644</v>
      </c>
      <c r="P177" s="129" t="s">
        <v>1348</v>
      </c>
      <c r="Q177" s="131"/>
      <c r="R177" s="139"/>
      <c r="S177" s="125" t="s">
        <v>106</v>
      </c>
      <c r="T177" s="125">
        <v>120</v>
      </c>
      <c r="U177" s="126">
        <v>44980</v>
      </c>
      <c r="V177" s="126">
        <v>45099</v>
      </c>
      <c r="W177" s="126"/>
      <c r="X177" s="131" t="s">
        <v>56</v>
      </c>
      <c r="Y177" s="132" t="s">
        <v>369</v>
      </c>
      <c r="Z177" s="131">
        <v>2023</v>
      </c>
      <c r="AA177" s="131" t="s">
        <v>58</v>
      </c>
    </row>
    <row r="178" spans="1:27" x14ac:dyDescent="0.25">
      <c r="A178" s="155">
        <v>142</v>
      </c>
      <c r="B178" s="131" t="s">
        <v>23</v>
      </c>
      <c r="C178" s="131" t="s">
        <v>49</v>
      </c>
      <c r="D178" s="131" t="s">
        <v>371</v>
      </c>
      <c r="E178" s="126">
        <v>44981</v>
      </c>
      <c r="F178" s="133" t="s">
        <v>372</v>
      </c>
      <c r="G178" s="146" t="s">
        <v>1634</v>
      </c>
      <c r="H178" s="125" t="s">
        <v>52</v>
      </c>
      <c r="I178" s="138" t="s">
        <v>53</v>
      </c>
      <c r="J178" s="125" t="s">
        <v>1638</v>
      </c>
      <c r="K178" s="131"/>
      <c r="L178" s="142">
        <v>3889578</v>
      </c>
      <c r="M178" s="142">
        <v>15558312</v>
      </c>
      <c r="N178" s="125" t="s">
        <v>54</v>
      </c>
      <c r="O178" s="125" t="s">
        <v>1644</v>
      </c>
      <c r="P178" s="129" t="s">
        <v>1349</v>
      </c>
      <c r="Q178" s="131"/>
      <c r="R178" s="139"/>
      <c r="S178" s="125" t="s">
        <v>279</v>
      </c>
      <c r="T178" s="125">
        <v>120</v>
      </c>
      <c r="U178" s="126">
        <v>44981</v>
      </c>
      <c r="V178" s="126">
        <v>45100</v>
      </c>
      <c r="W178" s="126"/>
      <c r="X178" s="131" t="s">
        <v>56</v>
      </c>
      <c r="Y178" s="132" t="s">
        <v>373</v>
      </c>
      <c r="Z178" s="131">
        <v>2023</v>
      </c>
      <c r="AA178" s="131" t="s">
        <v>58</v>
      </c>
    </row>
    <row r="179" spans="1:27" x14ac:dyDescent="0.25">
      <c r="A179" s="155">
        <v>143</v>
      </c>
      <c r="B179" s="131" t="s">
        <v>23</v>
      </c>
      <c r="C179" s="131" t="s">
        <v>49</v>
      </c>
      <c r="D179" s="131" t="s">
        <v>375</v>
      </c>
      <c r="E179" s="126">
        <v>44981</v>
      </c>
      <c r="F179" s="133" t="s">
        <v>376</v>
      </c>
      <c r="G179" s="131" t="s">
        <v>1635</v>
      </c>
      <c r="H179" s="125" t="s">
        <v>52</v>
      </c>
      <c r="I179" s="138" t="s">
        <v>53</v>
      </c>
      <c r="J179" s="125" t="s">
        <v>1638</v>
      </c>
      <c r="K179" s="131"/>
      <c r="L179" s="142">
        <v>1497991</v>
      </c>
      <c r="M179" s="142">
        <v>15329441</v>
      </c>
      <c r="N179" s="125" t="s">
        <v>54</v>
      </c>
      <c r="O179" s="125" t="s">
        <v>1644</v>
      </c>
      <c r="P179" s="129" t="s">
        <v>1350</v>
      </c>
      <c r="Q179" s="131"/>
      <c r="R179" s="139"/>
      <c r="S179" s="125" t="s">
        <v>189</v>
      </c>
      <c r="T179" s="125">
        <v>310</v>
      </c>
      <c r="U179" s="126">
        <v>44981</v>
      </c>
      <c r="V179" s="126">
        <v>45290</v>
      </c>
      <c r="W179" s="126"/>
      <c r="X179" s="131" t="s">
        <v>28</v>
      </c>
      <c r="Y179" s="132" t="s">
        <v>377</v>
      </c>
      <c r="Z179" s="131">
        <v>2023</v>
      </c>
      <c r="AA179" s="131" t="s">
        <v>58</v>
      </c>
    </row>
    <row r="180" spans="1:27" x14ac:dyDescent="0.25">
      <c r="A180" s="155">
        <v>144</v>
      </c>
      <c r="B180" s="131" t="s">
        <v>23</v>
      </c>
      <c r="C180" s="131" t="s">
        <v>49</v>
      </c>
      <c r="D180" s="131" t="s">
        <v>379</v>
      </c>
      <c r="E180" s="126">
        <v>44981</v>
      </c>
      <c r="F180" s="133" t="s">
        <v>380</v>
      </c>
      <c r="G180" s="131" t="s">
        <v>1635</v>
      </c>
      <c r="H180" s="125" t="s">
        <v>52</v>
      </c>
      <c r="I180" s="138" t="s">
        <v>53</v>
      </c>
      <c r="J180" s="125" t="s">
        <v>1638</v>
      </c>
      <c r="K180" s="131"/>
      <c r="L180" s="142">
        <v>1497991</v>
      </c>
      <c r="M180" s="142">
        <v>15329441</v>
      </c>
      <c r="N180" s="125" t="s">
        <v>54</v>
      </c>
      <c r="O180" s="125" t="s">
        <v>1644</v>
      </c>
      <c r="P180" s="129" t="s">
        <v>1351</v>
      </c>
      <c r="Q180" s="131"/>
      <c r="R180" s="139"/>
      <c r="S180" s="125" t="s">
        <v>116</v>
      </c>
      <c r="T180" s="125">
        <v>310</v>
      </c>
      <c r="U180" s="126">
        <v>44981</v>
      </c>
      <c r="V180" s="126">
        <v>45290</v>
      </c>
      <c r="W180" s="126"/>
      <c r="X180" s="131" t="s">
        <v>28</v>
      </c>
      <c r="Y180" s="132" t="s">
        <v>381</v>
      </c>
      <c r="Z180" s="131">
        <v>2023</v>
      </c>
      <c r="AA180" s="131" t="s">
        <v>58</v>
      </c>
    </row>
    <row r="181" spans="1:27" x14ac:dyDescent="0.25">
      <c r="A181" s="155">
        <v>145</v>
      </c>
      <c r="B181" s="131" t="s">
        <v>23</v>
      </c>
      <c r="C181" s="131" t="s">
        <v>49</v>
      </c>
      <c r="D181" s="131" t="s">
        <v>383</v>
      </c>
      <c r="E181" s="126">
        <v>44984</v>
      </c>
      <c r="F181" s="133" t="s">
        <v>384</v>
      </c>
      <c r="G181" s="131" t="s">
        <v>1635</v>
      </c>
      <c r="H181" s="125" t="s">
        <v>52</v>
      </c>
      <c r="I181" s="138" t="s">
        <v>53</v>
      </c>
      <c r="J181" s="125" t="s">
        <v>1638</v>
      </c>
      <c r="K181" s="131"/>
      <c r="L181" s="141">
        <v>1700220</v>
      </c>
      <c r="M181" s="141">
        <v>17228896</v>
      </c>
      <c r="N181" s="125" t="s">
        <v>54</v>
      </c>
      <c r="O181" s="125" t="s">
        <v>1644</v>
      </c>
      <c r="P181" s="134" t="s">
        <v>1352</v>
      </c>
      <c r="Q181" s="131"/>
      <c r="R181" s="139"/>
      <c r="S181" s="147" t="s">
        <v>129</v>
      </c>
      <c r="T181" s="125">
        <v>307</v>
      </c>
      <c r="U181" s="126">
        <v>44984</v>
      </c>
      <c r="V181" s="126">
        <v>45290</v>
      </c>
      <c r="W181" s="126"/>
      <c r="X181" s="131" t="s">
        <v>28</v>
      </c>
      <c r="Y181" s="132" t="s">
        <v>385</v>
      </c>
      <c r="Z181" s="131">
        <v>2023</v>
      </c>
      <c r="AA181" s="131" t="s">
        <v>58</v>
      </c>
    </row>
    <row r="182" spans="1:27" x14ac:dyDescent="0.25">
      <c r="A182" s="155">
        <v>146</v>
      </c>
      <c r="B182" s="131" t="s">
        <v>23</v>
      </c>
      <c r="C182" s="131" t="s">
        <v>49</v>
      </c>
      <c r="D182" s="131" t="s">
        <v>387</v>
      </c>
      <c r="E182" s="126">
        <v>44981</v>
      </c>
      <c r="F182" s="133" t="s">
        <v>388</v>
      </c>
      <c r="G182" s="131" t="s">
        <v>1635</v>
      </c>
      <c r="H182" s="125" t="s">
        <v>52</v>
      </c>
      <c r="I182" s="138" t="s">
        <v>53</v>
      </c>
      <c r="J182" s="125" t="s">
        <v>1638</v>
      </c>
      <c r="K182" s="131"/>
      <c r="L182" s="142">
        <v>1497991</v>
      </c>
      <c r="M182" s="142">
        <v>15329441</v>
      </c>
      <c r="N182" s="125" t="s">
        <v>54</v>
      </c>
      <c r="O182" s="125" t="s">
        <v>1644</v>
      </c>
      <c r="P182" s="129" t="s">
        <v>1353</v>
      </c>
      <c r="Q182" s="131"/>
      <c r="R182" s="139"/>
      <c r="S182" s="125" t="s">
        <v>116</v>
      </c>
      <c r="T182" s="125">
        <v>303</v>
      </c>
      <c r="U182" s="126">
        <v>44981</v>
      </c>
      <c r="V182" s="126">
        <v>45290</v>
      </c>
      <c r="W182" s="126"/>
      <c r="X182" s="131" t="s">
        <v>28</v>
      </c>
      <c r="Y182" s="132" t="s">
        <v>389</v>
      </c>
      <c r="Z182" s="131">
        <v>2023</v>
      </c>
      <c r="AA182" s="131" t="s">
        <v>58</v>
      </c>
    </row>
    <row r="183" spans="1:27" x14ac:dyDescent="0.25">
      <c r="A183" s="155">
        <v>147</v>
      </c>
      <c r="B183" s="131" t="s">
        <v>23</v>
      </c>
      <c r="C183" s="131" t="s">
        <v>49</v>
      </c>
      <c r="D183" s="131" t="s">
        <v>391</v>
      </c>
      <c r="E183" s="126">
        <v>44981</v>
      </c>
      <c r="F183" s="133" t="s">
        <v>392</v>
      </c>
      <c r="G183" s="146" t="s">
        <v>1634</v>
      </c>
      <c r="H183" s="125" t="s">
        <v>52</v>
      </c>
      <c r="I183" s="138" t="s">
        <v>53</v>
      </c>
      <c r="J183" s="125" t="s">
        <v>1638</v>
      </c>
      <c r="K183" s="131"/>
      <c r="L183" s="142">
        <v>3399000</v>
      </c>
      <c r="M183" s="142">
        <v>13596000</v>
      </c>
      <c r="N183" s="125" t="s">
        <v>54</v>
      </c>
      <c r="O183" s="125" t="s">
        <v>1644</v>
      </c>
      <c r="P183" s="129" t="s">
        <v>1354</v>
      </c>
      <c r="Q183" s="131"/>
      <c r="R183" s="139"/>
      <c r="S183" s="125" t="s">
        <v>116</v>
      </c>
      <c r="T183" s="125">
        <v>120</v>
      </c>
      <c r="U183" s="126">
        <v>44981</v>
      </c>
      <c r="V183" s="126">
        <v>45101</v>
      </c>
      <c r="W183" s="126"/>
      <c r="X183" s="131" t="s">
        <v>56</v>
      </c>
      <c r="Y183" s="132" t="s">
        <v>393</v>
      </c>
      <c r="Z183" s="131">
        <v>2023</v>
      </c>
      <c r="AA183" s="131" t="s">
        <v>58</v>
      </c>
    </row>
    <row r="184" spans="1:27" x14ac:dyDescent="0.25">
      <c r="A184" s="155">
        <v>148</v>
      </c>
      <c r="B184" s="131" t="s">
        <v>23</v>
      </c>
      <c r="C184" s="131" t="s">
        <v>49</v>
      </c>
      <c r="D184" s="131" t="s">
        <v>395</v>
      </c>
      <c r="E184" s="126">
        <v>44981</v>
      </c>
      <c r="F184" s="133" t="s">
        <v>396</v>
      </c>
      <c r="G184" s="131" t="s">
        <v>1635</v>
      </c>
      <c r="H184" s="125" t="s">
        <v>52</v>
      </c>
      <c r="I184" s="138" t="s">
        <v>53</v>
      </c>
      <c r="J184" s="125" t="s">
        <v>1638</v>
      </c>
      <c r="K184" s="131"/>
      <c r="L184" s="142">
        <v>2481571</v>
      </c>
      <c r="M184" s="142">
        <v>25394743</v>
      </c>
      <c r="N184" s="125" t="s">
        <v>54</v>
      </c>
      <c r="O184" s="125" t="s">
        <v>1644</v>
      </c>
      <c r="P184" s="129" t="s">
        <v>1355</v>
      </c>
      <c r="Q184" s="131"/>
      <c r="R184" s="139"/>
      <c r="S184" s="125" t="s">
        <v>106</v>
      </c>
      <c r="T184" s="125">
        <v>303</v>
      </c>
      <c r="U184" s="126">
        <v>44981</v>
      </c>
      <c r="V184" s="126">
        <v>45290</v>
      </c>
      <c r="W184" s="126"/>
      <c r="X184" s="131" t="s">
        <v>28</v>
      </c>
      <c r="Y184" s="132" t="s">
        <v>397</v>
      </c>
      <c r="Z184" s="131">
        <v>2023</v>
      </c>
      <c r="AA184" s="131" t="s">
        <v>58</v>
      </c>
    </row>
    <row r="185" spans="1:27" x14ac:dyDescent="0.25">
      <c r="A185" s="155">
        <v>149</v>
      </c>
      <c r="B185" s="131" t="s">
        <v>23</v>
      </c>
      <c r="C185" s="131" t="s">
        <v>49</v>
      </c>
      <c r="D185" s="131" t="s">
        <v>399</v>
      </c>
      <c r="E185" s="126">
        <v>44984</v>
      </c>
      <c r="F185" s="133" t="s">
        <v>1770</v>
      </c>
      <c r="G185" s="131" t="s">
        <v>1635</v>
      </c>
      <c r="H185" s="125" t="s">
        <v>52</v>
      </c>
      <c r="I185" s="138" t="s">
        <v>53</v>
      </c>
      <c r="J185" s="125" t="s">
        <v>1638</v>
      </c>
      <c r="K185" s="131"/>
      <c r="L185" s="142">
        <v>1700220</v>
      </c>
      <c r="M185" s="142">
        <v>17228896</v>
      </c>
      <c r="N185" s="125" t="s">
        <v>54</v>
      </c>
      <c r="O185" s="125" t="s">
        <v>1644</v>
      </c>
      <c r="P185" s="129" t="s">
        <v>1356</v>
      </c>
      <c r="Q185" s="131"/>
      <c r="R185" s="139"/>
      <c r="S185" s="147" t="s">
        <v>184</v>
      </c>
      <c r="T185" s="125">
        <v>307</v>
      </c>
      <c r="U185" s="126">
        <v>44984</v>
      </c>
      <c r="V185" s="126">
        <v>45137</v>
      </c>
      <c r="W185" s="126">
        <v>45146</v>
      </c>
      <c r="X185" s="131" t="s">
        <v>56</v>
      </c>
      <c r="Y185" s="132" t="s">
        <v>401</v>
      </c>
      <c r="Z185" s="131">
        <v>2023</v>
      </c>
      <c r="AA185" s="131" t="s">
        <v>58</v>
      </c>
    </row>
    <row r="186" spans="1:27" x14ac:dyDescent="0.25">
      <c r="A186" s="155">
        <v>150</v>
      </c>
      <c r="B186" s="131" t="s">
        <v>23</v>
      </c>
      <c r="C186" s="131" t="s">
        <v>49</v>
      </c>
      <c r="D186" s="131" t="s">
        <v>403</v>
      </c>
      <c r="E186" s="126">
        <v>44984</v>
      </c>
      <c r="F186" s="133" t="s">
        <v>404</v>
      </c>
      <c r="G186" s="131" t="s">
        <v>1635</v>
      </c>
      <c r="H186" s="125" t="s">
        <v>52</v>
      </c>
      <c r="I186" s="138" t="s">
        <v>53</v>
      </c>
      <c r="J186" s="125" t="s">
        <v>1638</v>
      </c>
      <c r="K186" s="131"/>
      <c r="L186" s="142">
        <v>1497991</v>
      </c>
      <c r="M186" s="142">
        <v>15179642</v>
      </c>
      <c r="N186" s="125" t="s">
        <v>54</v>
      </c>
      <c r="O186" s="125" t="s">
        <v>1644</v>
      </c>
      <c r="P186" s="129" t="s">
        <v>405</v>
      </c>
      <c r="Q186" s="131"/>
      <c r="R186" s="139"/>
      <c r="S186" s="125" t="s">
        <v>116</v>
      </c>
      <c r="T186" s="125">
        <v>307</v>
      </c>
      <c r="U186" s="126">
        <v>44984</v>
      </c>
      <c r="V186" s="126">
        <v>45290</v>
      </c>
      <c r="W186" s="126"/>
      <c r="X186" s="131" t="s">
        <v>28</v>
      </c>
      <c r="Y186" s="132" t="s">
        <v>406</v>
      </c>
      <c r="Z186" s="131">
        <v>2023</v>
      </c>
      <c r="AA186" s="131" t="s">
        <v>58</v>
      </c>
    </row>
    <row r="187" spans="1:27" x14ac:dyDescent="0.25">
      <c r="A187" s="155">
        <v>151</v>
      </c>
      <c r="B187" s="131" t="s">
        <v>23</v>
      </c>
      <c r="C187" s="131" t="s">
        <v>49</v>
      </c>
      <c r="D187" s="131" t="s">
        <v>408</v>
      </c>
      <c r="E187" s="126">
        <v>44984</v>
      </c>
      <c r="F187" s="133" t="s">
        <v>409</v>
      </c>
      <c r="G187" s="146" t="s">
        <v>1634</v>
      </c>
      <c r="H187" s="125" t="s">
        <v>52</v>
      </c>
      <c r="I187" s="138" t="s">
        <v>53</v>
      </c>
      <c r="J187" s="125" t="s">
        <v>1638</v>
      </c>
      <c r="K187" s="131"/>
      <c r="L187" s="142">
        <v>3889578</v>
      </c>
      <c r="M187" s="142">
        <v>15558312</v>
      </c>
      <c r="N187" s="125" t="s">
        <v>54</v>
      </c>
      <c r="O187" s="125" t="s">
        <v>1644</v>
      </c>
      <c r="P187" s="129" t="s">
        <v>1357</v>
      </c>
      <c r="Q187" s="131"/>
      <c r="R187" s="139"/>
      <c r="S187" s="125" t="s">
        <v>116</v>
      </c>
      <c r="T187" s="125">
        <v>120</v>
      </c>
      <c r="U187" s="126">
        <v>44985</v>
      </c>
      <c r="V187" s="126">
        <v>45104</v>
      </c>
      <c r="W187" s="126"/>
      <c r="X187" s="131" t="s">
        <v>56</v>
      </c>
      <c r="Y187" s="132" t="s">
        <v>410</v>
      </c>
      <c r="Z187" s="131">
        <v>2023</v>
      </c>
      <c r="AA187" s="131" t="s">
        <v>58</v>
      </c>
    </row>
    <row r="188" spans="1:27" x14ac:dyDescent="0.25">
      <c r="A188" s="155">
        <v>152</v>
      </c>
      <c r="B188" s="131" t="s">
        <v>23</v>
      </c>
      <c r="C188" s="131" t="s">
        <v>49</v>
      </c>
      <c r="D188" s="131" t="s">
        <v>412</v>
      </c>
      <c r="E188" s="126">
        <v>44985</v>
      </c>
      <c r="F188" s="133" t="s">
        <v>413</v>
      </c>
      <c r="G188" s="131" t="s">
        <v>1635</v>
      </c>
      <c r="H188" s="125" t="s">
        <v>52</v>
      </c>
      <c r="I188" s="138" t="s">
        <v>53</v>
      </c>
      <c r="J188" s="125" t="s">
        <v>1638</v>
      </c>
      <c r="K188" s="131"/>
      <c r="L188" s="142">
        <v>1497991</v>
      </c>
      <c r="M188" s="142">
        <v>15129709</v>
      </c>
      <c r="N188" s="125" t="s">
        <v>54</v>
      </c>
      <c r="O188" s="125" t="s">
        <v>1644</v>
      </c>
      <c r="P188" s="129" t="s">
        <v>1358</v>
      </c>
      <c r="Q188" s="131"/>
      <c r="R188" s="139"/>
      <c r="S188" s="125" t="s">
        <v>189</v>
      </c>
      <c r="T188" s="125">
        <v>306</v>
      </c>
      <c r="U188" s="126">
        <v>44985</v>
      </c>
      <c r="V188" s="126">
        <v>45290</v>
      </c>
      <c r="W188" s="126"/>
      <c r="X188" s="131" t="s">
        <v>28</v>
      </c>
      <c r="Y188" s="132" t="s">
        <v>414</v>
      </c>
      <c r="Z188" s="131">
        <v>2023</v>
      </c>
      <c r="AA188" s="131" t="s">
        <v>58</v>
      </c>
    </row>
    <row r="189" spans="1:27" x14ac:dyDescent="0.25">
      <c r="A189" s="155">
        <v>153</v>
      </c>
      <c r="B189" s="131" t="s">
        <v>23</v>
      </c>
      <c r="C189" s="131" t="s">
        <v>49</v>
      </c>
      <c r="D189" s="131" t="s">
        <v>416</v>
      </c>
      <c r="E189" s="126">
        <v>44986</v>
      </c>
      <c r="F189" s="133" t="s">
        <v>417</v>
      </c>
      <c r="G189" s="131" t="s">
        <v>1635</v>
      </c>
      <c r="H189" s="125" t="s">
        <v>52</v>
      </c>
      <c r="I189" s="138" t="s">
        <v>53</v>
      </c>
      <c r="J189" s="125" t="s">
        <v>1638</v>
      </c>
      <c r="K189" s="131"/>
      <c r="L189" s="141">
        <v>1497991</v>
      </c>
      <c r="M189" s="142">
        <v>14979910</v>
      </c>
      <c r="N189" s="125" t="s">
        <v>54</v>
      </c>
      <c r="O189" s="125" t="s">
        <v>1644</v>
      </c>
      <c r="P189" s="134" t="s">
        <v>1359</v>
      </c>
      <c r="Q189" s="131"/>
      <c r="R189" s="139"/>
      <c r="S189" s="125" t="s">
        <v>189</v>
      </c>
      <c r="T189" s="125">
        <v>303</v>
      </c>
      <c r="U189" s="126">
        <v>44986</v>
      </c>
      <c r="V189" s="126">
        <v>45290</v>
      </c>
      <c r="W189" s="126"/>
      <c r="X189" s="131" t="s">
        <v>28</v>
      </c>
      <c r="Y189" s="132" t="s">
        <v>418</v>
      </c>
      <c r="Z189" s="131">
        <v>2023</v>
      </c>
      <c r="AA189" s="131" t="s">
        <v>58</v>
      </c>
    </row>
    <row r="190" spans="1:27" x14ac:dyDescent="0.25">
      <c r="A190" s="155">
        <v>154</v>
      </c>
      <c r="B190" s="131" t="s">
        <v>23</v>
      </c>
      <c r="C190" s="131" t="s">
        <v>49</v>
      </c>
      <c r="D190" s="131" t="s">
        <v>420</v>
      </c>
      <c r="E190" s="126">
        <v>44987</v>
      </c>
      <c r="F190" s="133" t="s">
        <v>421</v>
      </c>
      <c r="G190" s="146" t="s">
        <v>1634</v>
      </c>
      <c r="H190" s="125" t="s">
        <v>52</v>
      </c>
      <c r="I190" s="138" t="s">
        <v>53</v>
      </c>
      <c r="J190" s="125" t="s">
        <v>1638</v>
      </c>
      <c r="K190" s="131"/>
      <c r="L190" s="141">
        <v>6884546</v>
      </c>
      <c r="M190" s="142">
        <v>68386490</v>
      </c>
      <c r="N190" s="125" t="s">
        <v>54</v>
      </c>
      <c r="O190" s="125" t="s">
        <v>1644</v>
      </c>
      <c r="P190" s="134" t="s">
        <v>1360</v>
      </c>
      <c r="Q190" s="131"/>
      <c r="R190" s="139"/>
      <c r="S190" s="125" t="s">
        <v>27</v>
      </c>
      <c r="T190" s="125">
        <v>303</v>
      </c>
      <c r="U190" s="126">
        <v>44987</v>
      </c>
      <c r="V190" s="126">
        <v>45290</v>
      </c>
      <c r="W190" s="126"/>
      <c r="X190" s="131" t="s">
        <v>28</v>
      </c>
      <c r="Y190" s="132" t="s">
        <v>422</v>
      </c>
      <c r="Z190" s="131">
        <v>2023</v>
      </c>
      <c r="AA190" s="131" t="s">
        <v>58</v>
      </c>
    </row>
    <row r="191" spans="1:27" x14ac:dyDescent="0.25">
      <c r="A191" s="155">
        <v>155</v>
      </c>
      <c r="B191" s="131" t="s">
        <v>23</v>
      </c>
      <c r="C191" s="131" t="s">
        <v>49</v>
      </c>
      <c r="D191" s="131" t="s">
        <v>424</v>
      </c>
      <c r="E191" s="126">
        <v>44988</v>
      </c>
      <c r="F191" s="133" t="s">
        <v>425</v>
      </c>
      <c r="G191" s="131" t="s">
        <v>1635</v>
      </c>
      <c r="H191" s="125" t="s">
        <v>52</v>
      </c>
      <c r="I191" s="138" t="s">
        <v>53</v>
      </c>
      <c r="J191" s="125" t="s">
        <v>1638</v>
      </c>
      <c r="K191" s="131"/>
      <c r="L191" s="142">
        <v>1700220</v>
      </c>
      <c r="M191" s="142">
        <v>16888852</v>
      </c>
      <c r="N191" s="125" t="s">
        <v>54</v>
      </c>
      <c r="O191" s="125" t="s">
        <v>1644</v>
      </c>
      <c r="P191" s="129" t="s">
        <v>1361</v>
      </c>
      <c r="Q191" s="131"/>
      <c r="R191" s="139"/>
      <c r="S191" s="125" t="s">
        <v>189</v>
      </c>
      <c r="T191" s="125">
        <v>303</v>
      </c>
      <c r="U191" s="126">
        <v>44988</v>
      </c>
      <c r="V191" s="126">
        <v>45290</v>
      </c>
      <c r="W191" s="126"/>
      <c r="X191" s="131" t="s">
        <v>28</v>
      </c>
      <c r="Y191" s="132" t="s">
        <v>426</v>
      </c>
      <c r="Z191" s="131">
        <v>2023</v>
      </c>
      <c r="AA191" s="131" t="s">
        <v>58</v>
      </c>
    </row>
    <row r="192" spans="1:27" x14ac:dyDescent="0.25">
      <c r="A192" s="155">
        <v>156</v>
      </c>
      <c r="B192" s="131" t="s">
        <v>23</v>
      </c>
      <c r="C192" s="131" t="s">
        <v>49</v>
      </c>
      <c r="D192" s="131" t="s">
        <v>428</v>
      </c>
      <c r="E192" s="126">
        <v>44988</v>
      </c>
      <c r="F192" s="133" t="s">
        <v>429</v>
      </c>
      <c r="G192" s="131" t="s">
        <v>1635</v>
      </c>
      <c r="H192" s="125" t="s">
        <v>52</v>
      </c>
      <c r="I192" s="138" t="s">
        <v>53</v>
      </c>
      <c r="J192" s="125" t="s">
        <v>1638</v>
      </c>
      <c r="K192" s="131"/>
      <c r="L192" s="141">
        <v>1497991</v>
      </c>
      <c r="M192" s="142">
        <v>14880044</v>
      </c>
      <c r="N192" s="125" t="s">
        <v>54</v>
      </c>
      <c r="O192" s="125" t="s">
        <v>1644</v>
      </c>
      <c r="P192" s="134" t="s">
        <v>1362</v>
      </c>
      <c r="Q192" s="131"/>
      <c r="R192" s="139"/>
      <c r="S192" s="125" t="s">
        <v>189</v>
      </c>
      <c r="T192" s="125">
        <v>303</v>
      </c>
      <c r="U192" s="126">
        <v>44988</v>
      </c>
      <c r="V192" s="126">
        <v>45290</v>
      </c>
      <c r="W192" s="126"/>
      <c r="X192" s="131" t="s">
        <v>28</v>
      </c>
      <c r="Y192" s="132" t="s">
        <v>430</v>
      </c>
      <c r="Z192" s="131">
        <v>2023</v>
      </c>
      <c r="AA192" s="131" t="s">
        <v>58</v>
      </c>
    </row>
    <row r="193" spans="1:27" x14ac:dyDescent="0.25">
      <c r="A193" s="155">
        <v>157</v>
      </c>
      <c r="B193" s="131" t="s">
        <v>23</v>
      </c>
      <c r="C193" s="131" t="s">
        <v>49</v>
      </c>
      <c r="D193" s="131" t="s">
        <v>432</v>
      </c>
      <c r="E193" s="126">
        <v>44991</v>
      </c>
      <c r="F193" s="133" t="s">
        <v>433</v>
      </c>
      <c r="G193" s="146" t="s">
        <v>1634</v>
      </c>
      <c r="H193" s="125" t="s">
        <v>52</v>
      </c>
      <c r="I193" s="138" t="s">
        <v>53</v>
      </c>
      <c r="J193" s="125" t="s">
        <v>1638</v>
      </c>
      <c r="K193" s="131"/>
      <c r="L193" s="141">
        <v>3889578</v>
      </c>
      <c r="M193" s="142">
        <v>15558312</v>
      </c>
      <c r="N193" s="125" t="s">
        <v>54</v>
      </c>
      <c r="O193" s="125" t="s">
        <v>1644</v>
      </c>
      <c r="P193" s="134" t="s">
        <v>1363</v>
      </c>
      <c r="Q193" s="131"/>
      <c r="R193" s="139"/>
      <c r="S193" s="125" t="s">
        <v>129</v>
      </c>
      <c r="T193" s="125">
        <v>120</v>
      </c>
      <c r="U193" s="126">
        <v>44991</v>
      </c>
      <c r="V193" s="126">
        <v>45113</v>
      </c>
      <c r="W193" s="126"/>
      <c r="X193" s="131" t="s">
        <v>56</v>
      </c>
      <c r="Y193" s="132" t="s">
        <v>434</v>
      </c>
      <c r="Z193" s="131">
        <v>2023</v>
      </c>
      <c r="AA193" s="131" t="s">
        <v>58</v>
      </c>
    </row>
    <row r="194" spans="1:27" x14ac:dyDescent="0.25">
      <c r="A194" s="155">
        <v>158</v>
      </c>
      <c r="B194" s="131" t="s">
        <v>23</v>
      </c>
      <c r="C194" s="131" t="s">
        <v>49</v>
      </c>
      <c r="D194" s="131" t="s">
        <v>436</v>
      </c>
      <c r="E194" s="126">
        <v>44991</v>
      </c>
      <c r="F194" s="133" t="s">
        <v>437</v>
      </c>
      <c r="G194" s="146" t="s">
        <v>1634</v>
      </c>
      <c r="H194" s="125" t="s">
        <v>52</v>
      </c>
      <c r="I194" s="138" t="s">
        <v>53</v>
      </c>
      <c r="J194" s="125" t="s">
        <v>1638</v>
      </c>
      <c r="K194" s="131"/>
      <c r="L194" s="141">
        <v>3889578</v>
      </c>
      <c r="M194" s="142">
        <v>15558312</v>
      </c>
      <c r="N194" s="125" t="s">
        <v>54</v>
      </c>
      <c r="O194" s="125" t="s">
        <v>1644</v>
      </c>
      <c r="P194" s="134" t="s">
        <v>1364</v>
      </c>
      <c r="Q194" s="131"/>
      <c r="R194" s="139"/>
      <c r="S194" s="125" t="s">
        <v>129</v>
      </c>
      <c r="T194" s="125">
        <v>120</v>
      </c>
      <c r="U194" s="126">
        <v>44991</v>
      </c>
      <c r="V194" s="126">
        <v>45112</v>
      </c>
      <c r="W194" s="126"/>
      <c r="X194" s="131" t="s">
        <v>56</v>
      </c>
      <c r="Y194" s="132" t="s">
        <v>438</v>
      </c>
      <c r="Z194" s="131">
        <v>2023</v>
      </c>
      <c r="AA194" s="131" t="s">
        <v>58</v>
      </c>
    </row>
    <row r="195" spans="1:27" x14ac:dyDescent="0.25">
      <c r="A195" s="155">
        <v>159</v>
      </c>
      <c r="B195" s="131" t="s">
        <v>23</v>
      </c>
      <c r="C195" s="131" t="s">
        <v>49</v>
      </c>
      <c r="D195" s="131" t="s">
        <v>440</v>
      </c>
      <c r="E195" s="126">
        <v>44991</v>
      </c>
      <c r="F195" s="133" t="s">
        <v>441</v>
      </c>
      <c r="G195" s="146" t="s">
        <v>1634</v>
      </c>
      <c r="H195" s="125" t="s">
        <v>52</v>
      </c>
      <c r="I195" s="138" t="s">
        <v>53</v>
      </c>
      <c r="J195" s="125" t="s">
        <v>1638</v>
      </c>
      <c r="K195" s="131"/>
      <c r="L195" s="141">
        <v>3535980</v>
      </c>
      <c r="M195" s="142">
        <v>14143920</v>
      </c>
      <c r="N195" s="125" t="s">
        <v>54</v>
      </c>
      <c r="O195" s="125" t="s">
        <v>1644</v>
      </c>
      <c r="P195" s="134" t="s">
        <v>1365</v>
      </c>
      <c r="Q195" s="131"/>
      <c r="R195" s="139"/>
      <c r="S195" s="125" t="s">
        <v>129</v>
      </c>
      <c r="T195" s="125">
        <v>120</v>
      </c>
      <c r="U195" s="126">
        <v>44991</v>
      </c>
      <c r="V195" s="126">
        <v>45112</v>
      </c>
      <c r="W195" s="126"/>
      <c r="X195" s="131" t="s">
        <v>56</v>
      </c>
      <c r="Y195" s="132" t="s">
        <v>442</v>
      </c>
      <c r="Z195" s="131">
        <v>2023</v>
      </c>
      <c r="AA195" s="131" t="s">
        <v>58</v>
      </c>
    </row>
    <row r="196" spans="1:27" x14ac:dyDescent="0.25">
      <c r="A196" s="155">
        <v>160</v>
      </c>
      <c r="B196" s="131" t="s">
        <v>23</v>
      </c>
      <c r="C196" s="131" t="s">
        <v>49</v>
      </c>
      <c r="D196" s="131" t="s">
        <v>444</v>
      </c>
      <c r="E196" s="126">
        <v>44991</v>
      </c>
      <c r="F196" s="133" t="s">
        <v>445</v>
      </c>
      <c r="G196" s="131" t="s">
        <v>1635</v>
      </c>
      <c r="H196" s="125" t="s">
        <v>52</v>
      </c>
      <c r="I196" s="138" t="s">
        <v>53</v>
      </c>
      <c r="J196" s="125" t="s">
        <v>1638</v>
      </c>
      <c r="K196" s="131"/>
      <c r="L196" s="141">
        <v>1700220</v>
      </c>
      <c r="M196" s="142">
        <v>16718830</v>
      </c>
      <c r="N196" s="125" t="s">
        <v>54</v>
      </c>
      <c r="O196" s="125" t="s">
        <v>1644</v>
      </c>
      <c r="P196" s="134" t="s">
        <v>1366</v>
      </c>
      <c r="Q196" s="131"/>
      <c r="R196" s="139"/>
      <c r="S196" s="125" t="s">
        <v>134</v>
      </c>
      <c r="T196" s="125">
        <v>300</v>
      </c>
      <c r="U196" s="126">
        <v>44991</v>
      </c>
      <c r="V196" s="126">
        <v>45290</v>
      </c>
      <c r="W196" s="126"/>
      <c r="X196" s="131" t="s">
        <v>28</v>
      </c>
      <c r="Y196" s="132" t="s">
        <v>446</v>
      </c>
      <c r="Z196" s="131">
        <v>2023</v>
      </c>
      <c r="AA196" s="131" t="s">
        <v>58</v>
      </c>
    </row>
    <row r="197" spans="1:27" x14ac:dyDescent="0.25">
      <c r="A197" s="155">
        <v>161</v>
      </c>
      <c r="B197" s="131" t="s">
        <v>23</v>
      </c>
      <c r="C197" s="131" t="s">
        <v>49</v>
      </c>
      <c r="D197" s="131" t="s">
        <v>448</v>
      </c>
      <c r="E197" s="126">
        <v>44991</v>
      </c>
      <c r="F197" s="133" t="s">
        <v>449</v>
      </c>
      <c r="G197" s="131" t="s">
        <v>1635</v>
      </c>
      <c r="H197" s="125" t="s">
        <v>52</v>
      </c>
      <c r="I197" s="138" t="s">
        <v>53</v>
      </c>
      <c r="J197" s="125" t="s">
        <v>1638</v>
      </c>
      <c r="K197" s="131"/>
      <c r="L197" s="141">
        <v>1700220</v>
      </c>
      <c r="M197" s="142">
        <v>16718830</v>
      </c>
      <c r="N197" s="125" t="s">
        <v>54</v>
      </c>
      <c r="O197" s="125" t="s">
        <v>1644</v>
      </c>
      <c r="P197" s="129" t="s">
        <v>1367</v>
      </c>
      <c r="Q197" s="131"/>
      <c r="R197" s="139"/>
      <c r="S197" s="125" t="s">
        <v>184</v>
      </c>
      <c r="T197" s="125">
        <v>300</v>
      </c>
      <c r="U197" s="126">
        <v>44991</v>
      </c>
      <c r="V197" s="126">
        <v>45290</v>
      </c>
      <c r="W197" s="126"/>
      <c r="X197" s="131" t="s">
        <v>28</v>
      </c>
      <c r="Y197" s="132" t="s">
        <v>450</v>
      </c>
      <c r="Z197" s="131">
        <v>2023</v>
      </c>
      <c r="AA197" s="131" t="s">
        <v>58</v>
      </c>
    </row>
    <row r="198" spans="1:27" x14ac:dyDescent="0.25">
      <c r="A198" s="155">
        <v>162</v>
      </c>
      <c r="B198" s="131" t="s">
        <v>23</v>
      </c>
      <c r="C198" s="131" t="s">
        <v>49</v>
      </c>
      <c r="D198" s="131" t="s">
        <v>452</v>
      </c>
      <c r="E198" s="126">
        <v>44991</v>
      </c>
      <c r="F198" s="133" t="s">
        <v>453</v>
      </c>
      <c r="G198" s="146" t="s">
        <v>1634</v>
      </c>
      <c r="H198" s="125" t="s">
        <v>52</v>
      </c>
      <c r="I198" s="138" t="s">
        <v>53</v>
      </c>
      <c r="J198" s="125" t="s">
        <v>1638</v>
      </c>
      <c r="K198" s="131"/>
      <c r="L198" s="142">
        <v>3889578</v>
      </c>
      <c r="M198" s="142">
        <v>15558312</v>
      </c>
      <c r="N198" s="125" t="s">
        <v>54</v>
      </c>
      <c r="O198" s="125" t="s">
        <v>1644</v>
      </c>
      <c r="P198" s="129" t="s">
        <v>1368</v>
      </c>
      <c r="Q198" s="131"/>
      <c r="R198" s="139"/>
      <c r="S198" s="125" t="s">
        <v>129</v>
      </c>
      <c r="T198" s="125">
        <v>120</v>
      </c>
      <c r="U198" s="126">
        <v>44991</v>
      </c>
      <c r="V198" s="126">
        <v>45112</v>
      </c>
      <c r="W198" s="126"/>
      <c r="X198" s="131" t="s">
        <v>56</v>
      </c>
      <c r="Y198" s="132" t="s">
        <v>454</v>
      </c>
      <c r="Z198" s="131">
        <v>2023</v>
      </c>
      <c r="AA198" s="131" t="s">
        <v>58</v>
      </c>
    </row>
    <row r="199" spans="1:27" x14ac:dyDescent="0.25">
      <c r="A199" s="155">
        <v>163</v>
      </c>
      <c r="B199" s="131" t="s">
        <v>23</v>
      </c>
      <c r="C199" s="131" t="s">
        <v>49</v>
      </c>
      <c r="D199" s="131" t="s">
        <v>456</v>
      </c>
      <c r="E199" s="126">
        <v>44991</v>
      </c>
      <c r="F199" s="133" t="s">
        <v>457</v>
      </c>
      <c r="G199" s="131" t="s">
        <v>1635</v>
      </c>
      <c r="H199" s="125" t="s">
        <v>52</v>
      </c>
      <c r="I199" s="138" t="s">
        <v>53</v>
      </c>
      <c r="J199" s="125" t="s">
        <v>1638</v>
      </c>
      <c r="K199" s="131"/>
      <c r="L199" s="142">
        <v>1700220</v>
      </c>
      <c r="M199" s="142">
        <v>16718830</v>
      </c>
      <c r="N199" s="125" t="s">
        <v>54</v>
      </c>
      <c r="O199" s="125" t="s">
        <v>1644</v>
      </c>
      <c r="P199" s="129" t="s">
        <v>1369</v>
      </c>
      <c r="Q199" s="131"/>
      <c r="R199" s="139"/>
      <c r="S199" s="125" t="s">
        <v>184</v>
      </c>
      <c r="T199" s="125">
        <v>300</v>
      </c>
      <c r="U199" s="126">
        <v>44991</v>
      </c>
      <c r="V199" s="126">
        <v>45290</v>
      </c>
      <c r="W199" s="126"/>
      <c r="X199" s="131" t="s">
        <v>28</v>
      </c>
      <c r="Y199" s="132" t="s">
        <v>458</v>
      </c>
      <c r="Z199" s="131">
        <v>2023</v>
      </c>
      <c r="AA199" s="131" t="s">
        <v>58</v>
      </c>
    </row>
    <row r="200" spans="1:27" x14ac:dyDescent="0.25">
      <c r="A200" s="155">
        <v>164</v>
      </c>
      <c r="B200" s="131" t="s">
        <v>23</v>
      </c>
      <c r="C200" s="131" t="s">
        <v>49</v>
      </c>
      <c r="D200" s="131" t="s">
        <v>460</v>
      </c>
      <c r="E200" s="126">
        <v>44991</v>
      </c>
      <c r="F200" s="133" t="s">
        <v>461</v>
      </c>
      <c r="G200" s="131" t="s">
        <v>1635</v>
      </c>
      <c r="H200" s="125" t="s">
        <v>52</v>
      </c>
      <c r="I200" s="138" t="s">
        <v>53</v>
      </c>
      <c r="J200" s="125" t="s">
        <v>1638</v>
      </c>
      <c r="K200" s="131"/>
      <c r="L200" s="142">
        <v>1497991</v>
      </c>
      <c r="M200" s="142">
        <v>5991964</v>
      </c>
      <c r="N200" s="125" t="s">
        <v>54</v>
      </c>
      <c r="O200" s="125" t="s">
        <v>1644</v>
      </c>
      <c r="P200" s="129" t="s">
        <v>1370</v>
      </c>
      <c r="Q200" s="131"/>
      <c r="R200" s="139"/>
      <c r="S200" s="125" t="s">
        <v>27</v>
      </c>
      <c r="T200" s="125">
        <v>120</v>
      </c>
      <c r="U200" s="126">
        <v>44991</v>
      </c>
      <c r="V200" s="126">
        <v>45113</v>
      </c>
      <c r="W200" s="126"/>
      <c r="X200" s="131" t="s">
        <v>56</v>
      </c>
      <c r="Y200" s="132" t="s">
        <v>462</v>
      </c>
      <c r="Z200" s="131">
        <v>2023</v>
      </c>
      <c r="AA200" s="131" t="s">
        <v>58</v>
      </c>
    </row>
    <row r="201" spans="1:27" x14ac:dyDescent="0.25">
      <c r="A201" s="155">
        <v>165</v>
      </c>
      <c r="B201" s="131" t="s">
        <v>23</v>
      </c>
      <c r="C201" s="131" t="s">
        <v>49</v>
      </c>
      <c r="D201" s="131" t="s">
        <v>464</v>
      </c>
      <c r="E201" s="126">
        <v>44991</v>
      </c>
      <c r="F201" s="131" t="s">
        <v>465</v>
      </c>
      <c r="G201" s="131" t="s">
        <v>1635</v>
      </c>
      <c r="H201" s="125" t="s">
        <v>52</v>
      </c>
      <c r="I201" s="138" t="s">
        <v>53</v>
      </c>
      <c r="J201" s="125" t="s">
        <v>1638</v>
      </c>
      <c r="K201" s="131"/>
      <c r="L201" s="142">
        <v>2481571</v>
      </c>
      <c r="M201" s="142">
        <v>24402115</v>
      </c>
      <c r="N201" s="125" t="s">
        <v>54</v>
      </c>
      <c r="O201" s="125" t="s">
        <v>1644</v>
      </c>
      <c r="P201" s="129" t="s">
        <v>1371</v>
      </c>
      <c r="Q201" s="131"/>
      <c r="R201" s="139"/>
      <c r="S201" s="125" t="s">
        <v>129</v>
      </c>
      <c r="T201" s="125">
        <v>300</v>
      </c>
      <c r="U201" s="126">
        <v>44991</v>
      </c>
      <c r="V201" s="126">
        <v>45290</v>
      </c>
      <c r="W201" s="126"/>
      <c r="X201" s="131" t="s">
        <v>28</v>
      </c>
      <c r="Y201" s="132" t="s">
        <v>466</v>
      </c>
      <c r="Z201" s="131">
        <v>2023</v>
      </c>
      <c r="AA201" s="131" t="s">
        <v>58</v>
      </c>
    </row>
    <row r="202" spans="1:27" x14ac:dyDescent="0.25">
      <c r="A202" s="155">
        <v>166</v>
      </c>
      <c r="B202" s="131" t="s">
        <v>23</v>
      </c>
      <c r="C202" s="131" t="s">
        <v>49</v>
      </c>
      <c r="D202" s="131" t="s">
        <v>468</v>
      </c>
      <c r="E202" s="126">
        <v>44991</v>
      </c>
      <c r="F202" s="133" t="s">
        <v>469</v>
      </c>
      <c r="G202" s="131" t="s">
        <v>1635</v>
      </c>
      <c r="H202" s="125" t="s">
        <v>52</v>
      </c>
      <c r="I202" s="138" t="s">
        <v>53</v>
      </c>
      <c r="J202" s="125" t="s">
        <v>1638</v>
      </c>
      <c r="K202" s="131"/>
      <c r="L202" s="142">
        <v>1700220</v>
      </c>
      <c r="M202" s="142">
        <v>16718830</v>
      </c>
      <c r="N202" s="125" t="s">
        <v>54</v>
      </c>
      <c r="O202" s="125" t="s">
        <v>1644</v>
      </c>
      <c r="P202" s="129" t="s">
        <v>1372</v>
      </c>
      <c r="Q202" s="131"/>
      <c r="R202" s="139"/>
      <c r="S202" s="125" t="s">
        <v>134</v>
      </c>
      <c r="T202" s="125">
        <v>300</v>
      </c>
      <c r="U202" s="126">
        <v>44991</v>
      </c>
      <c r="V202" s="126">
        <v>45290</v>
      </c>
      <c r="W202" s="126"/>
      <c r="X202" s="131" t="s">
        <v>28</v>
      </c>
      <c r="Y202" s="132" t="s">
        <v>470</v>
      </c>
      <c r="Z202" s="131">
        <v>2023</v>
      </c>
      <c r="AA202" s="131" t="s">
        <v>58</v>
      </c>
    </row>
    <row r="203" spans="1:27" x14ac:dyDescent="0.25">
      <c r="A203" s="155">
        <v>167</v>
      </c>
      <c r="B203" s="131" t="s">
        <v>23</v>
      </c>
      <c r="C203" s="131" t="s">
        <v>49</v>
      </c>
      <c r="D203" s="131" t="s">
        <v>472</v>
      </c>
      <c r="E203" s="126">
        <v>44991</v>
      </c>
      <c r="F203" s="133" t="s">
        <v>473</v>
      </c>
      <c r="G203" s="131" t="s">
        <v>1635</v>
      </c>
      <c r="H203" s="125" t="s">
        <v>52</v>
      </c>
      <c r="I203" s="138" t="s">
        <v>53</v>
      </c>
      <c r="J203" s="125" t="s">
        <v>1638</v>
      </c>
      <c r="K203" s="131"/>
      <c r="L203" s="142">
        <v>1700220</v>
      </c>
      <c r="M203" s="142">
        <v>16718830</v>
      </c>
      <c r="N203" s="125" t="s">
        <v>54</v>
      </c>
      <c r="O203" s="125" t="s">
        <v>1644</v>
      </c>
      <c r="P203" s="129" t="s">
        <v>1373</v>
      </c>
      <c r="Q203" s="131"/>
      <c r="R203" s="139"/>
      <c r="S203" s="125" t="s">
        <v>134</v>
      </c>
      <c r="T203" s="125">
        <v>300</v>
      </c>
      <c r="U203" s="126">
        <v>44991</v>
      </c>
      <c r="V203" s="126">
        <v>45290</v>
      </c>
      <c r="W203" s="126"/>
      <c r="X203" s="131" t="s">
        <v>28</v>
      </c>
      <c r="Y203" s="132" t="s">
        <v>474</v>
      </c>
      <c r="Z203" s="131">
        <v>2023</v>
      </c>
      <c r="AA203" s="131" t="s">
        <v>58</v>
      </c>
    </row>
    <row r="204" spans="1:27" x14ac:dyDescent="0.25">
      <c r="A204" s="155">
        <v>168</v>
      </c>
      <c r="B204" s="131" t="s">
        <v>23</v>
      </c>
      <c r="C204" s="131" t="s">
        <v>49</v>
      </c>
      <c r="D204" s="131" t="s">
        <v>476</v>
      </c>
      <c r="E204" s="126">
        <v>44991</v>
      </c>
      <c r="F204" s="133" t="s">
        <v>477</v>
      </c>
      <c r="G204" s="131" t="s">
        <v>1635</v>
      </c>
      <c r="H204" s="125" t="s">
        <v>52</v>
      </c>
      <c r="I204" s="138" t="s">
        <v>53</v>
      </c>
      <c r="J204" s="125" t="s">
        <v>1638</v>
      </c>
      <c r="K204" s="131"/>
      <c r="L204" s="142">
        <v>1700220</v>
      </c>
      <c r="M204" s="142">
        <v>16718830</v>
      </c>
      <c r="N204" s="125" t="s">
        <v>54</v>
      </c>
      <c r="O204" s="125" t="s">
        <v>1644</v>
      </c>
      <c r="P204" s="129" t="s">
        <v>1374</v>
      </c>
      <c r="Q204" s="131"/>
      <c r="R204" s="139"/>
      <c r="S204" s="125" t="s">
        <v>134</v>
      </c>
      <c r="T204" s="125">
        <v>300</v>
      </c>
      <c r="U204" s="126">
        <v>44991</v>
      </c>
      <c r="V204" s="126">
        <v>45290</v>
      </c>
      <c r="W204" s="126"/>
      <c r="X204" s="131" t="s">
        <v>28</v>
      </c>
      <c r="Y204" s="132" t="s">
        <v>478</v>
      </c>
      <c r="Z204" s="131">
        <v>2023</v>
      </c>
      <c r="AA204" s="131" t="s">
        <v>58</v>
      </c>
    </row>
    <row r="205" spans="1:27" x14ac:dyDescent="0.25">
      <c r="A205" s="155">
        <v>169</v>
      </c>
      <c r="B205" s="131" t="s">
        <v>23</v>
      </c>
      <c r="C205" s="131" t="s">
        <v>49</v>
      </c>
      <c r="D205" s="131" t="s">
        <v>480</v>
      </c>
      <c r="E205" s="126">
        <v>44991</v>
      </c>
      <c r="F205" s="133" t="s">
        <v>449</v>
      </c>
      <c r="G205" s="131" t="s">
        <v>1635</v>
      </c>
      <c r="H205" s="125" t="s">
        <v>52</v>
      </c>
      <c r="I205" s="138" t="s">
        <v>53</v>
      </c>
      <c r="J205" s="125" t="s">
        <v>1638</v>
      </c>
      <c r="K205" s="131"/>
      <c r="L205" s="142">
        <v>1700220</v>
      </c>
      <c r="M205" s="142">
        <v>16718830</v>
      </c>
      <c r="N205" s="125" t="s">
        <v>54</v>
      </c>
      <c r="O205" s="125" t="s">
        <v>1644</v>
      </c>
      <c r="P205" s="129" t="s">
        <v>1375</v>
      </c>
      <c r="Q205" s="131"/>
      <c r="R205" s="139"/>
      <c r="S205" s="125" t="s">
        <v>184</v>
      </c>
      <c r="T205" s="125">
        <v>300</v>
      </c>
      <c r="U205" s="126">
        <v>44991</v>
      </c>
      <c r="V205" s="126">
        <v>45290</v>
      </c>
      <c r="W205" s="126"/>
      <c r="X205" s="131" t="s">
        <v>28</v>
      </c>
      <c r="Y205" s="132" t="s">
        <v>481</v>
      </c>
      <c r="Z205" s="131">
        <v>2023</v>
      </c>
      <c r="AA205" s="131" t="s">
        <v>58</v>
      </c>
    </row>
    <row r="206" spans="1:27" x14ac:dyDescent="0.25">
      <c r="A206" s="155">
        <v>170</v>
      </c>
      <c r="B206" s="131" t="s">
        <v>23</v>
      </c>
      <c r="C206" s="131" t="s">
        <v>49</v>
      </c>
      <c r="D206" s="131" t="s">
        <v>483</v>
      </c>
      <c r="E206" s="126">
        <v>44991</v>
      </c>
      <c r="F206" s="138" t="s">
        <v>484</v>
      </c>
      <c r="G206" s="131" t="s">
        <v>1635</v>
      </c>
      <c r="H206" s="125" t="s">
        <v>52</v>
      </c>
      <c r="I206" s="138" t="s">
        <v>53</v>
      </c>
      <c r="J206" s="125" t="s">
        <v>1638</v>
      </c>
      <c r="K206" s="131"/>
      <c r="L206" s="142">
        <v>2481571</v>
      </c>
      <c r="M206" s="142">
        <v>24402115</v>
      </c>
      <c r="N206" s="125" t="s">
        <v>54</v>
      </c>
      <c r="O206" s="125" t="s">
        <v>1644</v>
      </c>
      <c r="P206" s="129" t="s">
        <v>1376</v>
      </c>
      <c r="Q206" s="131"/>
      <c r="R206" s="139"/>
      <c r="S206" s="125" t="s">
        <v>184</v>
      </c>
      <c r="T206" s="125">
        <v>300</v>
      </c>
      <c r="U206" s="126">
        <v>44991</v>
      </c>
      <c r="V206" s="126">
        <v>45290</v>
      </c>
      <c r="W206" s="126"/>
      <c r="X206" s="131" t="s">
        <v>28</v>
      </c>
      <c r="Y206" s="132" t="s">
        <v>485</v>
      </c>
      <c r="Z206" s="131">
        <v>2023</v>
      </c>
      <c r="AA206" s="131" t="s">
        <v>58</v>
      </c>
    </row>
    <row r="207" spans="1:27" x14ac:dyDescent="0.25">
      <c r="A207" s="155">
        <v>171</v>
      </c>
      <c r="B207" s="131" t="s">
        <v>23</v>
      </c>
      <c r="C207" s="131" t="s">
        <v>49</v>
      </c>
      <c r="D207" s="131" t="s">
        <v>487</v>
      </c>
      <c r="E207" s="126">
        <v>44991</v>
      </c>
      <c r="F207" s="138" t="s">
        <v>488</v>
      </c>
      <c r="G207" s="146" t="s">
        <v>1634</v>
      </c>
      <c r="H207" s="125" t="s">
        <v>52</v>
      </c>
      <c r="I207" s="138" t="s">
        <v>53</v>
      </c>
      <c r="J207" s="125" t="s">
        <v>1638</v>
      </c>
      <c r="K207" s="131"/>
      <c r="L207" s="142">
        <v>3535980</v>
      </c>
      <c r="M207" s="142">
        <v>14143920</v>
      </c>
      <c r="N207" s="125" t="s">
        <v>54</v>
      </c>
      <c r="O207" s="125" t="s">
        <v>1644</v>
      </c>
      <c r="P207" s="129" t="s">
        <v>1377</v>
      </c>
      <c r="Q207" s="131"/>
      <c r="R207" s="139"/>
      <c r="S207" s="125" t="s">
        <v>129</v>
      </c>
      <c r="T207" s="125">
        <v>120</v>
      </c>
      <c r="U207" s="126">
        <v>44991</v>
      </c>
      <c r="V207" s="126">
        <v>45112</v>
      </c>
      <c r="W207" s="126"/>
      <c r="X207" s="131" t="s">
        <v>56</v>
      </c>
      <c r="Y207" s="132" t="s">
        <v>489</v>
      </c>
      <c r="Z207" s="131">
        <v>2023</v>
      </c>
      <c r="AA207" s="131" t="s">
        <v>58</v>
      </c>
    </row>
    <row r="208" spans="1:27" x14ac:dyDescent="0.25">
      <c r="A208" s="155">
        <v>172</v>
      </c>
      <c r="B208" s="131" t="s">
        <v>23</v>
      </c>
      <c r="C208" s="131" t="s">
        <v>49</v>
      </c>
      <c r="D208" s="131" t="s">
        <v>491</v>
      </c>
      <c r="E208" s="126">
        <v>44991</v>
      </c>
      <c r="F208" s="133" t="s">
        <v>492</v>
      </c>
      <c r="G208" s="131" t="s">
        <v>1635</v>
      </c>
      <c r="H208" s="125" t="s">
        <v>52</v>
      </c>
      <c r="I208" s="138" t="s">
        <v>53</v>
      </c>
      <c r="J208" s="125" t="s">
        <v>1638</v>
      </c>
      <c r="K208" s="131"/>
      <c r="L208" s="142">
        <v>1700220</v>
      </c>
      <c r="M208" s="142">
        <v>16718830</v>
      </c>
      <c r="N208" s="125" t="s">
        <v>54</v>
      </c>
      <c r="O208" s="125" t="s">
        <v>1644</v>
      </c>
      <c r="P208" s="134" t="s">
        <v>1378</v>
      </c>
      <c r="Q208" s="131"/>
      <c r="R208" s="139"/>
      <c r="S208" s="125" t="s">
        <v>134</v>
      </c>
      <c r="T208" s="125">
        <v>300</v>
      </c>
      <c r="U208" s="126">
        <v>44991</v>
      </c>
      <c r="V208" s="126">
        <v>45290</v>
      </c>
      <c r="W208" s="126"/>
      <c r="X208" s="131" t="s">
        <v>28</v>
      </c>
      <c r="Y208" s="132" t="s">
        <v>493</v>
      </c>
      <c r="Z208" s="131">
        <v>2023</v>
      </c>
      <c r="AA208" s="131" t="s">
        <v>58</v>
      </c>
    </row>
    <row r="209" spans="1:27" x14ac:dyDescent="0.25">
      <c r="A209" s="155">
        <v>173</v>
      </c>
      <c r="B209" s="131" t="s">
        <v>23</v>
      </c>
      <c r="C209" s="131" t="s">
        <v>49</v>
      </c>
      <c r="D209" s="131" t="s">
        <v>495</v>
      </c>
      <c r="E209" s="126">
        <v>44991</v>
      </c>
      <c r="F209" s="133" t="s">
        <v>496</v>
      </c>
      <c r="G209" s="131" t="s">
        <v>1635</v>
      </c>
      <c r="H209" s="125" t="s">
        <v>52</v>
      </c>
      <c r="I209" s="138" t="s">
        <v>53</v>
      </c>
      <c r="J209" s="125" t="s">
        <v>1638</v>
      </c>
      <c r="K209" s="131"/>
      <c r="L209" s="142">
        <v>2255973</v>
      </c>
      <c r="M209" s="142">
        <v>18047784</v>
      </c>
      <c r="N209" s="125" t="s">
        <v>54</v>
      </c>
      <c r="O209" s="125" t="s">
        <v>1644</v>
      </c>
      <c r="P209" s="134" t="s">
        <v>1379</v>
      </c>
      <c r="Q209" s="131"/>
      <c r="R209" s="139"/>
      <c r="S209" s="125" t="s">
        <v>134</v>
      </c>
      <c r="T209" s="125">
        <v>245</v>
      </c>
      <c r="U209" s="126">
        <v>44991</v>
      </c>
      <c r="V209" s="126">
        <v>45236</v>
      </c>
      <c r="W209" s="126"/>
      <c r="X209" s="131" t="s">
        <v>28</v>
      </c>
      <c r="Y209" s="132" t="s">
        <v>497</v>
      </c>
      <c r="Z209" s="131">
        <v>2023</v>
      </c>
      <c r="AA209" s="131" t="s">
        <v>58</v>
      </c>
    </row>
    <row r="210" spans="1:27" x14ac:dyDescent="0.25">
      <c r="A210" s="155">
        <v>174</v>
      </c>
      <c r="B210" s="131" t="s">
        <v>23</v>
      </c>
      <c r="C210" s="131" t="s">
        <v>49</v>
      </c>
      <c r="D210" s="131" t="s">
        <v>499</v>
      </c>
      <c r="E210" s="126">
        <v>44991</v>
      </c>
      <c r="F210" s="138" t="s">
        <v>500</v>
      </c>
      <c r="G210" s="131" t="s">
        <v>1635</v>
      </c>
      <c r="H210" s="125" t="s">
        <v>52</v>
      </c>
      <c r="I210" s="138" t="s">
        <v>53</v>
      </c>
      <c r="J210" s="125" t="s">
        <v>1638</v>
      </c>
      <c r="K210" s="131"/>
      <c r="L210" s="142">
        <v>2896360</v>
      </c>
      <c r="M210" s="142">
        <v>28480873</v>
      </c>
      <c r="N210" s="125" t="s">
        <v>54</v>
      </c>
      <c r="O210" s="125" t="s">
        <v>1644</v>
      </c>
      <c r="P210" s="134" t="s">
        <v>1380</v>
      </c>
      <c r="Q210" s="131"/>
      <c r="R210" s="139"/>
      <c r="S210" s="125" t="s">
        <v>27</v>
      </c>
      <c r="T210" s="125">
        <v>300</v>
      </c>
      <c r="U210" s="126">
        <v>44991</v>
      </c>
      <c r="V210" s="126">
        <v>45290</v>
      </c>
      <c r="W210" s="126"/>
      <c r="X210" s="131" t="s">
        <v>28</v>
      </c>
      <c r="Y210" s="132" t="s">
        <v>501</v>
      </c>
      <c r="Z210" s="131">
        <v>2023</v>
      </c>
      <c r="AA210" s="131" t="s">
        <v>58</v>
      </c>
    </row>
    <row r="211" spans="1:27" x14ac:dyDescent="0.25">
      <c r="A211" s="155">
        <v>175</v>
      </c>
      <c r="B211" s="131" t="s">
        <v>23</v>
      </c>
      <c r="C211" s="131" t="s">
        <v>49</v>
      </c>
      <c r="D211" s="131" t="s">
        <v>503</v>
      </c>
      <c r="E211" s="126">
        <v>44992</v>
      </c>
      <c r="F211" s="138" t="s">
        <v>504</v>
      </c>
      <c r="G211" s="131" t="s">
        <v>1635</v>
      </c>
      <c r="H211" s="125" t="s">
        <v>52</v>
      </c>
      <c r="I211" s="138" t="s">
        <v>53</v>
      </c>
      <c r="J211" s="125" t="s">
        <v>1638</v>
      </c>
      <c r="K211" s="131"/>
      <c r="L211" s="142">
        <v>1700220</v>
      </c>
      <c r="M211" s="142">
        <v>16662156</v>
      </c>
      <c r="N211" s="125" t="s">
        <v>54</v>
      </c>
      <c r="O211" s="125" t="s">
        <v>1644</v>
      </c>
      <c r="P211" s="129" t="s">
        <v>1381</v>
      </c>
      <c r="Q211" s="131"/>
      <c r="R211" s="139"/>
      <c r="S211" s="125" t="s">
        <v>184</v>
      </c>
      <c r="T211" s="125">
        <v>299</v>
      </c>
      <c r="U211" s="126">
        <v>44992</v>
      </c>
      <c r="V211" s="126">
        <v>45290</v>
      </c>
      <c r="W211" s="126"/>
      <c r="X211" s="131" t="s">
        <v>28</v>
      </c>
      <c r="Y211" s="132" t="s">
        <v>505</v>
      </c>
      <c r="Z211" s="131">
        <v>2023</v>
      </c>
      <c r="AA211" s="131" t="s">
        <v>58</v>
      </c>
    </row>
    <row r="212" spans="1:27" x14ac:dyDescent="0.25">
      <c r="A212" s="155">
        <v>176</v>
      </c>
      <c r="B212" s="131" t="s">
        <v>23</v>
      </c>
      <c r="C212" s="131" t="s">
        <v>49</v>
      </c>
      <c r="D212" s="131" t="s">
        <v>507</v>
      </c>
      <c r="E212" s="126">
        <v>44992</v>
      </c>
      <c r="F212" s="138" t="s">
        <v>504</v>
      </c>
      <c r="G212" s="131" t="s">
        <v>1635</v>
      </c>
      <c r="H212" s="125" t="s">
        <v>52</v>
      </c>
      <c r="I212" s="138" t="s">
        <v>53</v>
      </c>
      <c r="J212" s="125" t="s">
        <v>1638</v>
      </c>
      <c r="K212" s="131"/>
      <c r="L212" s="142">
        <v>1700220</v>
      </c>
      <c r="M212" s="142">
        <v>16662156</v>
      </c>
      <c r="N212" s="125" t="s">
        <v>54</v>
      </c>
      <c r="O212" s="125" t="s">
        <v>1644</v>
      </c>
      <c r="P212" s="129" t="s">
        <v>1382</v>
      </c>
      <c r="Q212" s="131"/>
      <c r="R212" s="139"/>
      <c r="S212" s="125" t="s">
        <v>184</v>
      </c>
      <c r="T212" s="125">
        <v>299</v>
      </c>
      <c r="U212" s="126">
        <v>44992</v>
      </c>
      <c r="V212" s="126">
        <v>45290</v>
      </c>
      <c r="W212" s="126"/>
      <c r="X212" s="131" t="s">
        <v>28</v>
      </c>
      <c r="Y212" s="132" t="s">
        <v>508</v>
      </c>
      <c r="Z212" s="131">
        <v>2023</v>
      </c>
      <c r="AA212" s="131" t="s">
        <v>58</v>
      </c>
    </row>
    <row r="213" spans="1:27" x14ac:dyDescent="0.25">
      <c r="A213" s="155">
        <v>177</v>
      </c>
      <c r="B213" s="131" t="s">
        <v>23</v>
      </c>
      <c r="C213" s="131" t="s">
        <v>49</v>
      </c>
      <c r="D213" s="131" t="s">
        <v>510</v>
      </c>
      <c r="E213" s="126">
        <v>44992</v>
      </c>
      <c r="F213" s="138" t="s">
        <v>511</v>
      </c>
      <c r="G213" s="131" t="s">
        <v>1635</v>
      </c>
      <c r="H213" s="125" t="s">
        <v>52</v>
      </c>
      <c r="I213" s="138" t="s">
        <v>53</v>
      </c>
      <c r="J213" s="125" t="s">
        <v>1638</v>
      </c>
      <c r="K213" s="131"/>
      <c r="L213" s="142">
        <v>1700220</v>
      </c>
      <c r="M213" s="142">
        <v>16662156</v>
      </c>
      <c r="N213" s="125" t="s">
        <v>54</v>
      </c>
      <c r="O213" s="125" t="s">
        <v>1644</v>
      </c>
      <c r="P213" s="129" t="s">
        <v>1383</v>
      </c>
      <c r="Q213" s="131"/>
      <c r="R213" s="139"/>
      <c r="S213" s="125" t="s">
        <v>184</v>
      </c>
      <c r="T213" s="125">
        <v>299</v>
      </c>
      <c r="U213" s="126">
        <v>44992</v>
      </c>
      <c r="V213" s="126">
        <v>45290</v>
      </c>
      <c r="W213" s="126"/>
      <c r="X213" s="131" t="s">
        <v>28</v>
      </c>
      <c r="Y213" s="132" t="s">
        <v>512</v>
      </c>
      <c r="Z213" s="131">
        <v>2023</v>
      </c>
      <c r="AA213" s="131" t="s">
        <v>58</v>
      </c>
    </row>
    <row r="214" spans="1:27" x14ac:dyDescent="0.25">
      <c r="A214" s="155">
        <v>178</v>
      </c>
      <c r="B214" s="131" t="s">
        <v>23</v>
      </c>
      <c r="C214" s="131" t="s">
        <v>49</v>
      </c>
      <c r="D214" s="131" t="s">
        <v>514</v>
      </c>
      <c r="E214" s="126">
        <v>44992</v>
      </c>
      <c r="F214" s="138" t="s">
        <v>515</v>
      </c>
      <c r="G214" s="131" t="s">
        <v>1635</v>
      </c>
      <c r="H214" s="125" t="s">
        <v>52</v>
      </c>
      <c r="I214" s="138" t="s">
        <v>53</v>
      </c>
      <c r="J214" s="125" t="s">
        <v>1638</v>
      </c>
      <c r="K214" s="131"/>
      <c r="L214" s="142">
        <v>2896360</v>
      </c>
      <c r="M214" s="142">
        <v>28384328</v>
      </c>
      <c r="N214" s="125" t="s">
        <v>54</v>
      </c>
      <c r="O214" s="125" t="s">
        <v>1644</v>
      </c>
      <c r="P214" s="129" t="s">
        <v>1384</v>
      </c>
      <c r="Q214" s="131"/>
      <c r="R214" s="139"/>
      <c r="S214" s="125" t="s">
        <v>27</v>
      </c>
      <c r="T214" s="125">
        <v>299</v>
      </c>
      <c r="U214" s="126">
        <v>44992</v>
      </c>
      <c r="V214" s="126">
        <v>45290</v>
      </c>
      <c r="W214" s="126"/>
      <c r="X214" s="131" t="s">
        <v>28</v>
      </c>
      <c r="Y214" s="132" t="s">
        <v>516</v>
      </c>
      <c r="Z214" s="131">
        <v>2023</v>
      </c>
      <c r="AA214" s="131" t="s">
        <v>58</v>
      </c>
    </row>
    <row r="215" spans="1:27" x14ac:dyDescent="0.25">
      <c r="A215" s="155">
        <v>179</v>
      </c>
      <c r="B215" s="131" t="s">
        <v>23</v>
      </c>
      <c r="C215" s="131" t="s">
        <v>49</v>
      </c>
      <c r="D215" s="131" t="s">
        <v>518</v>
      </c>
      <c r="E215" s="126">
        <v>44992</v>
      </c>
      <c r="F215" s="138" t="s">
        <v>519</v>
      </c>
      <c r="G215" s="131" t="s">
        <v>1635</v>
      </c>
      <c r="H215" s="125" t="s">
        <v>52</v>
      </c>
      <c r="I215" s="138" t="s">
        <v>53</v>
      </c>
      <c r="J215" s="125" t="s">
        <v>1638</v>
      </c>
      <c r="K215" s="131"/>
      <c r="L215" s="142">
        <v>1700220</v>
      </c>
      <c r="M215" s="142">
        <v>16662156</v>
      </c>
      <c r="N215" s="125" t="s">
        <v>54</v>
      </c>
      <c r="O215" s="125" t="s">
        <v>1644</v>
      </c>
      <c r="P215" s="134" t="s">
        <v>1385</v>
      </c>
      <c r="Q215" s="131"/>
      <c r="R215" s="139"/>
      <c r="S215" s="125" t="s">
        <v>184</v>
      </c>
      <c r="T215" s="125">
        <v>299</v>
      </c>
      <c r="U215" s="126">
        <v>44992</v>
      </c>
      <c r="V215" s="126">
        <v>45290</v>
      </c>
      <c r="W215" s="126"/>
      <c r="X215" s="131" t="s">
        <v>28</v>
      </c>
      <c r="Y215" s="132" t="s">
        <v>520</v>
      </c>
      <c r="Z215" s="131">
        <v>2023</v>
      </c>
      <c r="AA215" s="131" t="s">
        <v>58</v>
      </c>
    </row>
    <row r="216" spans="1:27" x14ac:dyDescent="0.25">
      <c r="A216" s="155">
        <v>180</v>
      </c>
      <c r="B216" s="131" t="s">
        <v>23</v>
      </c>
      <c r="C216" s="131" t="s">
        <v>49</v>
      </c>
      <c r="D216" s="131" t="s">
        <v>522</v>
      </c>
      <c r="E216" s="126">
        <v>44993</v>
      </c>
      <c r="F216" s="138" t="s">
        <v>523</v>
      </c>
      <c r="G216" s="131" t="s">
        <v>1635</v>
      </c>
      <c r="H216" s="125" t="s">
        <v>52</v>
      </c>
      <c r="I216" s="138" t="s">
        <v>53</v>
      </c>
      <c r="J216" s="125" t="s">
        <v>1638</v>
      </c>
      <c r="K216" s="131"/>
      <c r="L216" s="142">
        <v>2896360</v>
      </c>
      <c r="M216" s="142">
        <v>28287783</v>
      </c>
      <c r="N216" s="125" t="s">
        <v>54</v>
      </c>
      <c r="O216" s="125" t="s">
        <v>1644</v>
      </c>
      <c r="P216" s="129" t="s">
        <v>1386</v>
      </c>
      <c r="Q216" s="131"/>
      <c r="R216" s="139"/>
      <c r="S216" s="125" t="s">
        <v>94</v>
      </c>
      <c r="T216" s="125">
        <v>298</v>
      </c>
      <c r="U216" s="126">
        <v>44993</v>
      </c>
      <c r="V216" s="126">
        <v>45290</v>
      </c>
      <c r="W216" s="126"/>
      <c r="X216" s="131" t="s">
        <v>28</v>
      </c>
      <c r="Y216" s="132" t="s">
        <v>524</v>
      </c>
      <c r="Z216" s="131">
        <v>2023</v>
      </c>
      <c r="AA216" s="131" t="s">
        <v>58</v>
      </c>
    </row>
    <row r="217" spans="1:27" x14ac:dyDescent="0.25">
      <c r="A217" s="155">
        <v>181</v>
      </c>
      <c r="B217" s="131" t="s">
        <v>23</v>
      </c>
      <c r="C217" s="131" t="s">
        <v>49</v>
      </c>
      <c r="D217" s="131" t="s">
        <v>526</v>
      </c>
      <c r="E217" s="126">
        <v>44993</v>
      </c>
      <c r="F217" s="138" t="s">
        <v>527</v>
      </c>
      <c r="G217" s="146" t="s">
        <v>1634</v>
      </c>
      <c r="H217" s="125" t="s">
        <v>52</v>
      </c>
      <c r="I217" s="138" t="s">
        <v>53</v>
      </c>
      <c r="J217" s="125" t="s">
        <v>1638</v>
      </c>
      <c r="K217" s="131"/>
      <c r="L217" s="142">
        <v>3889578</v>
      </c>
      <c r="M217" s="142">
        <v>15558312</v>
      </c>
      <c r="N217" s="125" t="s">
        <v>54</v>
      </c>
      <c r="O217" s="125" t="s">
        <v>1644</v>
      </c>
      <c r="P217" s="134" t="s">
        <v>1387</v>
      </c>
      <c r="Q217" s="131"/>
      <c r="R217" s="139"/>
      <c r="S217" s="125" t="s">
        <v>94</v>
      </c>
      <c r="T217" s="125">
        <v>120</v>
      </c>
      <c r="U217" s="126">
        <v>44993</v>
      </c>
      <c r="V217" s="126">
        <v>45114</v>
      </c>
      <c r="W217" s="126"/>
      <c r="X217" s="131" t="s">
        <v>56</v>
      </c>
      <c r="Y217" s="132" t="s">
        <v>528</v>
      </c>
      <c r="Z217" s="131">
        <v>2023</v>
      </c>
      <c r="AA217" s="131" t="s">
        <v>58</v>
      </c>
    </row>
    <row r="218" spans="1:27" x14ac:dyDescent="0.25">
      <c r="A218" s="155">
        <v>182</v>
      </c>
      <c r="B218" s="131" t="s">
        <v>23</v>
      </c>
      <c r="C218" s="131" t="s">
        <v>49</v>
      </c>
      <c r="D218" s="131" t="s">
        <v>530</v>
      </c>
      <c r="E218" s="126">
        <v>44993</v>
      </c>
      <c r="F218" s="131" t="s">
        <v>531</v>
      </c>
      <c r="G218" s="146" t="s">
        <v>1634</v>
      </c>
      <c r="H218" s="125" t="s">
        <v>52</v>
      </c>
      <c r="I218" s="138" t="s">
        <v>53</v>
      </c>
      <c r="J218" s="125" t="s">
        <v>1638</v>
      </c>
      <c r="K218" s="131"/>
      <c r="L218" s="142">
        <v>3535980</v>
      </c>
      <c r="M218" s="142">
        <v>14143920</v>
      </c>
      <c r="N218" s="125" t="s">
        <v>54</v>
      </c>
      <c r="O218" s="125" t="s">
        <v>1644</v>
      </c>
      <c r="P218" s="134" t="s">
        <v>1388</v>
      </c>
      <c r="Q218" s="131"/>
      <c r="R218" s="139"/>
      <c r="S218" s="125" t="s">
        <v>94</v>
      </c>
      <c r="T218" s="125">
        <v>120</v>
      </c>
      <c r="U218" s="126">
        <v>44993</v>
      </c>
      <c r="V218" s="126">
        <v>45114</v>
      </c>
      <c r="W218" s="126"/>
      <c r="X218" s="131" t="s">
        <v>56</v>
      </c>
      <c r="Y218" s="132" t="s">
        <v>532</v>
      </c>
      <c r="Z218" s="131">
        <v>2023</v>
      </c>
      <c r="AA218" s="131" t="s">
        <v>58</v>
      </c>
    </row>
    <row r="219" spans="1:27" x14ac:dyDescent="0.25">
      <c r="A219" s="155">
        <v>183</v>
      </c>
      <c r="B219" s="131" t="s">
        <v>23</v>
      </c>
      <c r="C219" s="131" t="s">
        <v>49</v>
      </c>
      <c r="D219" s="131" t="s">
        <v>534</v>
      </c>
      <c r="E219" s="126">
        <v>44993</v>
      </c>
      <c r="F219" s="138" t="s">
        <v>535</v>
      </c>
      <c r="G219" s="131" t="s">
        <v>1635</v>
      </c>
      <c r="H219" s="125" t="s">
        <v>52</v>
      </c>
      <c r="I219" s="138" t="s">
        <v>53</v>
      </c>
      <c r="J219" s="125" t="s">
        <v>1638</v>
      </c>
      <c r="K219" s="131"/>
      <c r="L219" s="142">
        <v>1700220</v>
      </c>
      <c r="M219" s="142">
        <v>16605482</v>
      </c>
      <c r="N219" s="125" t="s">
        <v>54</v>
      </c>
      <c r="O219" s="125" t="s">
        <v>1644</v>
      </c>
      <c r="P219" s="129" t="s">
        <v>1389</v>
      </c>
      <c r="Q219" s="131"/>
      <c r="R219" s="139"/>
      <c r="S219" s="125" t="s">
        <v>94</v>
      </c>
      <c r="T219" s="125">
        <v>298</v>
      </c>
      <c r="U219" s="126">
        <v>44993</v>
      </c>
      <c r="V219" s="126">
        <v>45290</v>
      </c>
      <c r="W219" s="126"/>
      <c r="X219" s="131" t="s">
        <v>28</v>
      </c>
      <c r="Y219" s="132" t="s">
        <v>536</v>
      </c>
      <c r="Z219" s="131">
        <v>2023</v>
      </c>
      <c r="AA219" s="131" t="s">
        <v>58</v>
      </c>
    </row>
    <row r="220" spans="1:27" x14ac:dyDescent="0.25">
      <c r="A220" s="155">
        <v>184</v>
      </c>
      <c r="B220" s="131" t="s">
        <v>23</v>
      </c>
      <c r="C220" s="131" t="s">
        <v>49</v>
      </c>
      <c r="D220" s="131" t="s">
        <v>538</v>
      </c>
      <c r="E220" s="126">
        <v>44993</v>
      </c>
      <c r="F220" s="138" t="s">
        <v>539</v>
      </c>
      <c r="G220" s="131" t="s">
        <v>1635</v>
      </c>
      <c r="H220" s="125" t="s">
        <v>52</v>
      </c>
      <c r="I220" s="138" t="s">
        <v>53</v>
      </c>
      <c r="J220" s="125" t="s">
        <v>1638</v>
      </c>
      <c r="K220" s="131"/>
      <c r="L220" s="142">
        <v>1929749</v>
      </c>
      <c r="M220" s="142">
        <v>18847215</v>
      </c>
      <c r="N220" s="125" t="s">
        <v>54</v>
      </c>
      <c r="O220" s="125" t="s">
        <v>1644</v>
      </c>
      <c r="P220" s="129" t="s">
        <v>1390</v>
      </c>
      <c r="Q220" s="131"/>
      <c r="R220" s="139"/>
      <c r="S220" s="125" t="s">
        <v>94</v>
      </c>
      <c r="T220" s="125">
        <v>298</v>
      </c>
      <c r="U220" s="126">
        <v>44993</v>
      </c>
      <c r="V220" s="126">
        <v>45290</v>
      </c>
      <c r="W220" s="126"/>
      <c r="X220" s="131" t="s">
        <v>28</v>
      </c>
      <c r="Y220" s="132" t="s">
        <v>540</v>
      </c>
      <c r="Z220" s="131">
        <v>2023</v>
      </c>
      <c r="AA220" s="131" t="s">
        <v>58</v>
      </c>
    </row>
    <row r="221" spans="1:27" x14ac:dyDescent="0.25">
      <c r="A221" s="155">
        <v>185</v>
      </c>
      <c r="B221" s="131" t="s">
        <v>23</v>
      </c>
      <c r="C221" s="131" t="s">
        <v>49</v>
      </c>
      <c r="D221" s="131" t="s">
        <v>542</v>
      </c>
      <c r="E221" s="126">
        <v>44993</v>
      </c>
      <c r="F221" s="138" t="s">
        <v>543</v>
      </c>
      <c r="G221" s="146" t="s">
        <v>1634</v>
      </c>
      <c r="H221" s="125" t="s">
        <v>52</v>
      </c>
      <c r="I221" s="138" t="s">
        <v>53</v>
      </c>
      <c r="J221" s="125" t="s">
        <v>1638</v>
      </c>
      <c r="K221" s="131"/>
      <c r="L221" s="142">
        <v>4820400</v>
      </c>
      <c r="M221" s="142">
        <v>19281600</v>
      </c>
      <c r="N221" s="125" t="s">
        <v>54</v>
      </c>
      <c r="O221" s="125" t="s">
        <v>1644</v>
      </c>
      <c r="P221" s="129" t="s">
        <v>1391</v>
      </c>
      <c r="Q221" s="131"/>
      <c r="R221" s="139"/>
      <c r="S221" s="125" t="s">
        <v>94</v>
      </c>
      <c r="T221" s="125">
        <v>120</v>
      </c>
      <c r="U221" s="126">
        <v>44993</v>
      </c>
      <c r="V221" s="126">
        <v>45114</v>
      </c>
      <c r="W221" s="126"/>
      <c r="X221" s="131" t="s">
        <v>56</v>
      </c>
      <c r="Y221" s="132" t="s">
        <v>544</v>
      </c>
      <c r="Z221" s="131">
        <v>2023</v>
      </c>
      <c r="AA221" s="131" t="s">
        <v>58</v>
      </c>
    </row>
    <row r="222" spans="1:27" x14ac:dyDescent="0.25">
      <c r="A222" s="155">
        <v>186</v>
      </c>
      <c r="B222" s="131" t="s">
        <v>23</v>
      </c>
      <c r="C222" s="131" t="s">
        <v>49</v>
      </c>
      <c r="D222" s="131" t="s">
        <v>546</v>
      </c>
      <c r="E222" s="126">
        <v>44993</v>
      </c>
      <c r="F222" s="138" t="s">
        <v>547</v>
      </c>
      <c r="G222" s="146" t="s">
        <v>1634</v>
      </c>
      <c r="H222" s="125" t="s">
        <v>52</v>
      </c>
      <c r="I222" s="138" t="s">
        <v>53</v>
      </c>
      <c r="J222" s="125" t="s">
        <v>1638</v>
      </c>
      <c r="K222" s="131"/>
      <c r="L222" s="142">
        <v>3889578</v>
      </c>
      <c r="M222" s="142">
        <v>15558312</v>
      </c>
      <c r="N222" s="125" t="s">
        <v>54</v>
      </c>
      <c r="O222" s="125" t="s">
        <v>1644</v>
      </c>
      <c r="P222" s="129" t="s">
        <v>1392</v>
      </c>
      <c r="Q222" s="131"/>
      <c r="R222" s="139"/>
      <c r="S222" s="125" t="s">
        <v>94</v>
      </c>
      <c r="T222" s="125">
        <v>120</v>
      </c>
      <c r="U222" s="126">
        <v>44993</v>
      </c>
      <c r="V222" s="126">
        <v>45114</v>
      </c>
      <c r="W222" s="126"/>
      <c r="X222" s="131" t="s">
        <v>56</v>
      </c>
      <c r="Y222" s="132" t="s">
        <v>548</v>
      </c>
      <c r="Z222" s="131">
        <v>2023</v>
      </c>
      <c r="AA222" s="131" t="s">
        <v>58</v>
      </c>
    </row>
    <row r="223" spans="1:27" x14ac:dyDescent="0.25">
      <c r="A223" s="155">
        <v>187</v>
      </c>
      <c r="B223" s="131" t="s">
        <v>23</v>
      </c>
      <c r="C223" s="131" t="s">
        <v>49</v>
      </c>
      <c r="D223" s="131" t="s">
        <v>550</v>
      </c>
      <c r="E223" s="126">
        <v>44993</v>
      </c>
      <c r="F223" s="138" t="s">
        <v>551</v>
      </c>
      <c r="G223" s="131" t="s">
        <v>1635</v>
      </c>
      <c r="H223" s="125" t="s">
        <v>52</v>
      </c>
      <c r="I223" s="138" t="s">
        <v>53</v>
      </c>
      <c r="J223" s="125" t="s">
        <v>1638</v>
      </c>
      <c r="K223" s="131"/>
      <c r="L223" s="142">
        <v>1497991</v>
      </c>
      <c r="M223" s="142">
        <v>14630379</v>
      </c>
      <c r="N223" s="125" t="s">
        <v>54</v>
      </c>
      <c r="O223" s="125" t="s">
        <v>1644</v>
      </c>
      <c r="P223" s="129" t="s">
        <v>1393</v>
      </c>
      <c r="Q223" s="131"/>
      <c r="R223" s="139"/>
      <c r="S223" s="125" t="s">
        <v>189</v>
      </c>
      <c r="T223" s="125">
        <v>298</v>
      </c>
      <c r="U223" s="126">
        <v>44993</v>
      </c>
      <c r="V223" s="126">
        <v>45290</v>
      </c>
      <c r="W223" s="126"/>
      <c r="X223" s="131" t="s">
        <v>28</v>
      </c>
      <c r="Y223" s="132" t="s">
        <v>552</v>
      </c>
      <c r="Z223" s="131">
        <v>2023</v>
      </c>
      <c r="AA223" s="131" t="s">
        <v>58</v>
      </c>
    </row>
    <row r="224" spans="1:27" x14ac:dyDescent="0.25">
      <c r="A224" s="155">
        <v>188</v>
      </c>
      <c r="B224" s="131" t="s">
        <v>23</v>
      </c>
      <c r="C224" s="131" t="s">
        <v>49</v>
      </c>
      <c r="D224" s="131" t="s">
        <v>554</v>
      </c>
      <c r="E224" s="126">
        <v>44994</v>
      </c>
      <c r="F224" s="138" t="s">
        <v>555</v>
      </c>
      <c r="G224" s="146" t="s">
        <v>1634</v>
      </c>
      <c r="H224" s="125" t="s">
        <v>52</v>
      </c>
      <c r="I224" s="138" t="s">
        <v>53</v>
      </c>
      <c r="J224" s="125" t="s">
        <v>1638</v>
      </c>
      <c r="K224" s="131"/>
      <c r="L224" s="142">
        <v>3889578</v>
      </c>
      <c r="M224" s="142">
        <v>15558312</v>
      </c>
      <c r="N224" s="125" t="s">
        <v>54</v>
      </c>
      <c r="O224" s="125" t="s">
        <v>1644</v>
      </c>
      <c r="P224" s="129" t="s">
        <v>1394</v>
      </c>
      <c r="Q224" s="131"/>
      <c r="R224" s="139"/>
      <c r="S224" s="125" t="s">
        <v>27</v>
      </c>
      <c r="T224" s="125">
        <v>120</v>
      </c>
      <c r="U224" s="126">
        <v>44994</v>
      </c>
      <c r="V224" s="126">
        <v>45115</v>
      </c>
      <c r="W224" s="126"/>
      <c r="X224" s="131" t="s">
        <v>56</v>
      </c>
      <c r="Y224" s="132" t="s">
        <v>556</v>
      </c>
      <c r="Z224" s="131">
        <v>2023</v>
      </c>
      <c r="AA224" s="131" t="s">
        <v>58</v>
      </c>
    </row>
    <row r="225" spans="1:27" x14ac:dyDescent="0.25">
      <c r="A225" s="155">
        <v>189</v>
      </c>
      <c r="B225" s="131" t="s">
        <v>23</v>
      </c>
      <c r="C225" s="131" t="s">
        <v>49</v>
      </c>
      <c r="D225" s="131" t="s">
        <v>558</v>
      </c>
      <c r="E225" s="126">
        <v>44994</v>
      </c>
      <c r="F225" s="138" t="s">
        <v>559</v>
      </c>
      <c r="G225" s="146" t="s">
        <v>1634</v>
      </c>
      <c r="H225" s="125" t="s">
        <v>52</v>
      </c>
      <c r="I225" s="138" t="s">
        <v>53</v>
      </c>
      <c r="J225" s="125" t="s">
        <v>1638</v>
      </c>
      <c r="K225" s="131"/>
      <c r="L225" s="142">
        <v>5271477</v>
      </c>
      <c r="M225" s="142">
        <v>21085908</v>
      </c>
      <c r="N225" s="125" t="s">
        <v>54</v>
      </c>
      <c r="O225" s="125" t="s">
        <v>1644</v>
      </c>
      <c r="P225" s="129" t="s">
        <v>1395</v>
      </c>
      <c r="Q225" s="131"/>
      <c r="R225" s="139"/>
      <c r="S225" s="125" t="s">
        <v>27</v>
      </c>
      <c r="T225" s="125">
        <v>120</v>
      </c>
      <c r="U225" s="126">
        <v>44994</v>
      </c>
      <c r="V225" s="126">
        <v>45115</v>
      </c>
      <c r="W225" s="126"/>
      <c r="X225" s="131" t="s">
        <v>56</v>
      </c>
      <c r="Y225" s="132" t="s">
        <v>560</v>
      </c>
      <c r="Z225" s="131">
        <v>2023</v>
      </c>
      <c r="AA225" s="131" t="s">
        <v>58</v>
      </c>
    </row>
    <row r="226" spans="1:27" x14ac:dyDescent="0.25">
      <c r="A226" s="155">
        <v>190</v>
      </c>
      <c r="B226" s="131" t="s">
        <v>23</v>
      </c>
      <c r="C226" s="131" t="s">
        <v>49</v>
      </c>
      <c r="D226" s="131" t="s">
        <v>562</v>
      </c>
      <c r="E226" s="126">
        <v>44994</v>
      </c>
      <c r="F226" s="138" t="s">
        <v>149</v>
      </c>
      <c r="G226" s="131" t="s">
        <v>1635</v>
      </c>
      <c r="H226" s="125" t="s">
        <v>52</v>
      </c>
      <c r="I226" s="138" t="s">
        <v>53</v>
      </c>
      <c r="J226" s="125" t="s">
        <v>1638</v>
      </c>
      <c r="K226" s="131"/>
      <c r="L226" s="142">
        <v>1700219</v>
      </c>
      <c r="M226" s="142">
        <v>16548798</v>
      </c>
      <c r="N226" s="125" t="s">
        <v>54</v>
      </c>
      <c r="O226" s="125" t="s">
        <v>1644</v>
      </c>
      <c r="P226" s="129" t="s">
        <v>1396</v>
      </c>
      <c r="Q226" s="131"/>
      <c r="R226" s="139"/>
      <c r="S226" s="125" t="s">
        <v>129</v>
      </c>
      <c r="T226" s="125">
        <v>297</v>
      </c>
      <c r="U226" s="126">
        <v>44994</v>
      </c>
      <c r="V226" s="126">
        <v>45290</v>
      </c>
      <c r="W226" s="126"/>
      <c r="X226" s="131" t="s">
        <v>28</v>
      </c>
      <c r="Y226" s="132" t="s">
        <v>563</v>
      </c>
      <c r="Z226" s="131">
        <v>2023</v>
      </c>
      <c r="AA226" s="131" t="s">
        <v>58</v>
      </c>
    </row>
    <row r="227" spans="1:27" x14ac:dyDescent="0.25">
      <c r="A227" s="155">
        <v>191</v>
      </c>
      <c r="B227" s="131" t="s">
        <v>23</v>
      </c>
      <c r="C227" s="131" t="s">
        <v>49</v>
      </c>
      <c r="D227" s="131" t="s">
        <v>565</v>
      </c>
      <c r="E227" s="126">
        <v>44995</v>
      </c>
      <c r="F227" s="138" t="s">
        <v>566</v>
      </c>
      <c r="G227" s="146" t="s">
        <v>1634</v>
      </c>
      <c r="H227" s="125" t="s">
        <v>52</v>
      </c>
      <c r="I227" s="138" t="s">
        <v>53</v>
      </c>
      <c r="J227" s="125" t="s">
        <v>1638</v>
      </c>
      <c r="K227" s="131"/>
      <c r="L227" s="142">
        <v>4727782</v>
      </c>
      <c r="M227" s="142">
        <v>18911128</v>
      </c>
      <c r="N227" s="125" t="s">
        <v>54</v>
      </c>
      <c r="O227" s="125" t="s">
        <v>1644</v>
      </c>
      <c r="P227" s="129" t="s">
        <v>1397</v>
      </c>
      <c r="Q227" s="131"/>
      <c r="R227" s="139"/>
      <c r="S227" s="125" t="s">
        <v>184</v>
      </c>
      <c r="T227" s="125">
        <v>120</v>
      </c>
      <c r="U227" s="126">
        <v>44995</v>
      </c>
      <c r="V227" s="126">
        <v>45116</v>
      </c>
      <c r="W227" s="126"/>
      <c r="X227" s="131" t="s">
        <v>28</v>
      </c>
      <c r="Y227" s="132" t="s">
        <v>567</v>
      </c>
      <c r="Z227" s="131">
        <v>2023</v>
      </c>
      <c r="AA227" s="131" t="s">
        <v>58</v>
      </c>
    </row>
    <row r="228" spans="1:27" x14ac:dyDescent="0.25">
      <c r="A228" s="155">
        <v>192</v>
      </c>
      <c r="B228" s="131" t="s">
        <v>23</v>
      </c>
      <c r="C228" s="131" t="s">
        <v>49</v>
      </c>
      <c r="D228" s="131" t="s">
        <v>569</v>
      </c>
      <c r="E228" s="126">
        <v>44995</v>
      </c>
      <c r="F228" s="138" t="s">
        <v>1771</v>
      </c>
      <c r="G228" s="146" t="s">
        <v>1634</v>
      </c>
      <c r="H228" s="125" t="s">
        <v>52</v>
      </c>
      <c r="I228" s="138" t="s">
        <v>53</v>
      </c>
      <c r="J228" s="125" t="s">
        <v>1638</v>
      </c>
      <c r="K228" s="131"/>
      <c r="L228" s="142">
        <v>4278535</v>
      </c>
      <c r="M228" s="142">
        <v>17114140</v>
      </c>
      <c r="N228" s="125" t="s">
        <v>54</v>
      </c>
      <c r="O228" s="125" t="s">
        <v>1644</v>
      </c>
      <c r="P228" s="129" t="s">
        <v>1398</v>
      </c>
      <c r="Q228" s="131"/>
      <c r="R228" s="139"/>
      <c r="S228" s="125" t="s">
        <v>134</v>
      </c>
      <c r="T228" s="125">
        <v>120</v>
      </c>
      <c r="U228" s="126">
        <v>44995</v>
      </c>
      <c r="V228" s="126">
        <v>45116</v>
      </c>
      <c r="W228" s="126"/>
      <c r="X228" s="131" t="s">
        <v>56</v>
      </c>
      <c r="Y228" s="132" t="s">
        <v>571</v>
      </c>
      <c r="Z228" s="131">
        <v>2023</v>
      </c>
      <c r="AA228" s="131" t="s">
        <v>58</v>
      </c>
    </row>
    <row r="229" spans="1:27" x14ac:dyDescent="0.25">
      <c r="A229" s="155">
        <v>193</v>
      </c>
      <c r="B229" s="131" t="s">
        <v>23</v>
      </c>
      <c r="C229" s="131" t="s">
        <v>49</v>
      </c>
      <c r="D229" s="131" t="s">
        <v>573</v>
      </c>
      <c r="E229" s="126">
        <v>44995</v>
      </c>
      <c r="F229" s="133" t="s">
        <v>574</v>
      </c>
      <c r="G229" s="131" t="s">
        <v>1635</v>
      </c>
      <c r="H229" s="125" t="s">
        <v>52</v>
      </c>
      <c r="I229" s="138" t="s">
        <v>53</v>
      </c>
      <c r="J229" s="125" t="s">
        <v>1638</v>
      </c>
      <c r="K229" s="131"/>
      <c r="L229" s="142">
        <v>2255973</v>
      </c>
      <c r="M229" s="142">
        <v>21882938</v>
      </c>
      <c r="N229" s="125" t="s">
        <v>54</v>
      </c>
      <c r="O229" s="125" t="s">
        <v>1644</v>
      </c>
      <c r="P229" s="134" t="s">
        <v>1399</v>
      </c>
      <c r="Q229" s="131"/>
      <c r="R229" s="139"/>
      <c r="S229" s="125" t="s">
        <v>134</v>
      </c>
      <c r="T229" s="125">
        <v>296</v>
      </c>
      <c r="U229" s="126">
        <v>44995</v>
      </c>
      <c r="V229" s="126">
        <v>45290</v>
      </c>
      <c r="W229" s="126"/>
      <c r="X229" s="131" t="s">
        <v>28</v>
      </c>
      <c r="Y229" s="132" t="s">
        <v>575</v>
      </c>
      <c r="Z229" s="131">
        <v>2023</v>
      </c>
      <c r="AA229" s="131" t="s">
        <v>58</v>
      </c>
    </row>
    <row r="230" spans="1:27" x14ac:dyDescent="0.25">
      <c r="A230" s="155">
        <v>194</v>
      </c>
      <c r="B230" s="131" t="s">
        <v>23</v>
      </c>
      <c r="C230" s="131" t="s">
        <v>49</v>
      </c>
      <c r="D230" s="131" t="s">
        <v>577</v>
      </c>
      <c r="E230" s="126">
        <v>44995</v>
      </c>
      <c r="F230" s="138" t="s">
        <v>578</v>
      </c>
      <c r="G230" s="131" t="s">
        <v>1635</v>
      </c>
      <c r="H230" s="125" t="s">
        <v>52</v>
      </c>
      <c r="I230" s="138" t="s">
        <v>53</v>
      </c>
      <c r="J230" s="125" t="s">
        <v>1638</v>
      </c>
      <c r="K230" s="131"/>
      <c r="L230" s="142">
        <v>1700220</v>
      </c>
      <c r="M230" s="142">
        <v>16492134</v>
      </c>
      <c r="N230" s="125" t="s">
        <v>54</v>
      </c>
      <c r="O230" s="125" t="s">
        <v>1644</v>
      </c>
      <c r="P230" s="134" t="s">
        <v>1400</v>
      </c>
      <c r="Q230" s="131"/>
      <c r="R230" s="139"/>
      <c r="S230" s="125" t="s">
        <v>94</v>
      </c>
      <c r="T230" s="125">
        <v>296</v>
      </c>
      <c r="U230" s="126">
        <v>44995</v>
      </c>
      <c r="V230" s="126">
        <v>45290</v>
      </c>
      <c r="W230" s="126"/>
      <c r="X230" s="131" t="s">
        <v>28</v>
      </c>
      <c r="Y230" s="132" t="s">
        <v>579</v>
      </c>
      <c r="Z230" s="131">
        <v>2023</v>
      </c>
      <c r="AA230" s="131" t="s">
        <v>58</v>
      </c>
    </row>
    <row r="231" spans="1:27" x14ac:dyDescent="0.25">
      <c r="A231" s="155">
        <v>195</v>
      </c>
      <c r="B231" s="131" t="s">
        <v>23</v>
      </c>
      <c r="C231" s="131" t="s">
        <v>49</v>
      </c>
      <c r="D231" s="131" t="s">
        <v>581</v>
      </c>
      <c r="E231" s="126">
        <v>44995</v>
      </c>
      <c r="F231" s="138" t="s">
        <v>582</v>
      </c>
      <c r="G231" s="131" t="s">
        <v>1635</v>
      </c>
      <c r="H231" s="125" t="s">
        <v>52</v>
      </c>
      <c r="I231" s="138" t="s">
        <v>53</v>
      </c>
      <c r="J231" s="125" t="s">
        <v>1638</v>
      </c>
      <c r="K231" s="131"/>
      <c r="L231" s="142">
        <v>1497991</v>
      </c>
      <c r="M231" s="142">
        <v>14530513</v>
      </c>
      <c r="N231" s="125" t="s">
        <v>54</v>
      </c>
      <c r="O231" s="125" t="s">
        <v>1644</v>
      </c>
      <c r="P231" s="129" t="s">
        <v>1401</v>
      </c>
      <c r="Q231" s="131"/>
      <c r="R231" s="139"/>
      <c r="S231" s="125" t="s">
        <v>189</v>
      </c>
      <c r="T231" s="125">
        <v>296</v>
      </c>
      <c r="U231" s="126">
        <v>44995</v>
      </c>
      <c r="V231" s="126">
        <v>45290</v>
      </c>
      <c r="W231" s="126"/>
      <c r="X231" s="131" t="s">
        <v>28</v>
      </c>
      <c r="Y231" s="132" t="s">
        <v>583</v>
      </c>
      <c r="Z231" s="131">
        <v>2023</v>
      </c>
      <c r="AA231" s="131" t="s">
        <v>58</v>
      </c>
    </row>
    <row r="232" spans="1:27" x14ac:dyDescent="0.25">
      <c r="A232" s="155">
        <v>196</v>
      </c>
      <c r="B232" s="131" t="s">
        <v>23</v>
      </c>
      <c r="C232" s="131" t="s">
        <v>49</v>
      </c>
      <c r="D232" s="131" t="s">
        <v>585</v>
      </c>
      <c r="E232" s="126">
        <v>44995</v>
      </c>
      <c r="F232" s="138" t="s">
        <v>149</v>
      </c>
      <c r="G232" s="131" t="s">
        <v>1635</v>
      </c>
      <c r="H232" s="125" t="s">
        <v>52</v>
      </c>
      <c r="I232" s="138" t="s">
        <v>53</v>
      </c>
      <c r="J232" s="125" t="s">
        <v>1638</v>
      </c>
      <c r="K232" s="131"/>
      <c r="L232" s="142">
        <v>1700220</v>
      </c>
      <c r="M232" s="142">
        <v>16492134</v>
      </c>
      <c r="N232" s="125" t="s">
        <v>54</v>
      </c>
      <c r="O232" s="125" t="s">
        <v>1644</v>
      </c>
      <c r="P232" s="134" t="s">
        <v>1402</v>
      </c>
      <c r="Q232" s="131"/>
      <c r="R232" s="139"/>
      <c r="S232" s="125" t="s">
        <v>129</v>
      </c>
      <c r="T232" s="125">
        <v>296</v>
      </c>
      <c r="U232" s="126">
        <v>44995</v>
      </c>
      <c r="V232" s="126">
        <v>45290</v>
      </c>
      <c r="W232" s="126"/>
      <c r="X232" s="131" t="s">
        <v>28</v>
      </c>
      <c r="Y232" s="132" t="s">
        <v>586</v>
      </c>
      <c r="Z232" s="131">
        <v>2023</v>
      </c>
      <c r="AA232" s="131" t="s">
        <v>58</v>
      </c>
    </row>
    <row r="233" spans="1:27" x14ac:dyDescent="0.25">
      <c r="A233" s="155">
        <v>197</v>
      </c>
      <c r="B233" s="131" t="s">
        <v>23</v>
      </c>
      <c r="C233" s="131" t="s">
        <v>49</v>
      </c>
      <c r="D233" s="131" t="s">
        <v>588</v>
      </c>
      <c r="E233" s="126">
        <v>44998</v>
      </c>
      <c r="F233" s="131" t="s">
        <v>589</v>
      </c>
      <c r="G233" s="146" t="s">
        <v>1634</v>
      </c>
      <c r="H233" s="125" t="s">
        <v>52</v>
      </c>
      <c r="I233" s="138" t="s">
        <v>53</v>
      </c>
      <c r="J233" s="125" t="s">
        <v>1638</v>
      </c>
      <c r="K233" s="131"/>
      <c r="L233" s="142">
        <v>3889578</v>
      </c>
      <c r="M233" s="142">
        <v>15558312</v>
      </c>
      <c r="N233" s="125" t="s">
        <v>54</v>
      </c>
      <c r="O233" s="125" t="s">
        <v>1644</v>
      </c>
      <c r="P233" s="129" t="s">
        <v>1403</v>
      </c>
      <c r="Q233" s="131"/>
      <c r="R233" s="139"/>
      <c r="S233" s="125" t="s">
        <v>134</v>
      </c>
      <c r="T233" s="125">
        <v>120</v>
      </c>
      <c r="U233" s="126">
        <v>44998</v>
      </c>
      <c r="V233" s="126">
        <v>45119</v>
      </c>
      <c r="W233" s="126">
        <v>45076</v>
      </c>
      <c r="X233" s="131" t="s">
        <v>154</v>
      </c>
      <c r="Y233" s="132" t="s">
        <v>590</v>
      </c>
      <c r="Z233" s="131">
        <v>2023</v>
      </c>
      <c r="AA233" s="131" t="s">
        <v>58</v>
      </c>
    </row>
    <row r="234" spans="1:27" x14ac:dyDescent="0.25">
      <c r="A234" s="155">
        <v>198</v>
      </c>
      <c r="B234" s="131" t="s">
        <v>23</v>
      </c>
      <c r="C234" s="131" t="s">
        <v>49</v>
      </c>
      <c r="D234" s="131" t="s">
        <v>592</v>
      </c>
      <c r="E234" s="126">
        <v>44998</v>
      </c>
      <c r="F234" s="131" t="s">
        <v>593</v>
      </c>
      <c r="G234" s="131" t="s">
        <v>1635</v>
      </c>
      <c r="H234" s="125" t="s">
        <v>52</v>
      </c>
      <c r="I234" s="138" t="s">
        <v>53</v>
      </c>
      <c r="J234" s="125" t="s">
        <v>1638</v>
      </c>
      <c r="K234" s="131"/>
      <c r="L234" s="142">
        <v>1700219</v>
      </c>
      <c r="M234" s="142">
        <v>16322102</v>
      </c>
      <c r="N234" s="125" t="s">
        <v>54</v>
      </c>
      <c r="O234" s="125" t="s">
        <v>1644</v>
      </c>
      <c r="P234" s="134" t="s">
        <v>1404</v>
      </c>
      <c r="Q234" s="131"/>
      <c r="R234" s="139"/>
      <c r="S234" s="125" t="s">
        <v>106</v>
      </c>
      <c r="T234" s="125">
        <v>293</v>
      </c>
      <c r="U234" s="126">
        <v>44998</v>
      </c>
      <c r="V234" s="126">
        <v>45290</v>
      </c>
      <c r="W234" s="126"/>
      <c r="X234" s="131" t="s">
        <v>28</v>
      </c>
      <c r="Y234" s="132" t="s">
        <v>594</v>
      </c>
      <c r="Z234" s="131">
        <v>2023</v>
      </c>
      <c r="AA234" s="131" t="s">
        <v>58</v>
      </c>
    </row>
    <row r="235" spans="1:27" x14ac:dyDescent="0.25">
      <c r="A235" s="155">
        <v>199</v>
      </c>
      <c r="B235" s="131" t="s">
        <v>23</v>
      </c>
      <c r="C235" s="131" t="s">
        <v>49</v>
      </c>
      <c r="D235" s="131" t="s">
        <v>596</v>
      </c>
      <c r="E235" s="126">
        <v>44998</v>
      </c>
      <c r="F235" s="131" t="s">
        <v>429</v>
      </c>
      <c r="G235" s="131" t="s">
        <v>1635</v>
      </c>
      <c r="H235" s="125" t="s">
        <v>52</v>
      </c>
      <c r="I235" s="138" t="s">
        <v>53</v>
      </c>
      <c r="J235" s="125" t="s">
        <v>1638</v>
      </c>
      <c r="K235" s="131"/>
      <c r="L235" s="142">
        <v>1497991</v>
      </c>
      <c r="M235" s="142">
        <v>14380714</v>
      </c>
      <c r="N235" s="125" t="s">
        <v>54</v>
      </c>
      <c r="O235" s="125" t="s">
        <v>1644</v>
      </c>
      <c r="P235" s="129" t="s">
        <v>1405</v>
      </c>
      <c r="Q235" s="131"/>
      <c r="R235" s="139"/>
      <c r="S235" s="125" t="s">
        <v>189</v>
      </c>
      <c r="T235" s="125">
        <v>293</v>
      </c>
      <c r="U235" s="126">
        <v>44998</v>
      </c>
      <c r="V235" s="126">
        <v>45290</v>
      </c>
      <c r="W235" s="126"/>
      <c r="X235" s="131" t="s">
        <v>28</v>
      </c>
      <c r="Y235" s="132" t="s">
        <v>597</v>
      </c>
      <c r="Z235" s="131">
        <v>2023</v>
      </c>
      <c r="AA235" s="131" t="s">
        <v>58</v>
      </c>
    </row>
    <row r="236" spans="1:27" x14ac:dyDescent="0.25">
      <c r="A236" s="155">
        <v>200</v>
      </c>
      <c r="B236" s="131" t="s">
        <v>23</v>
      </c>
      <c r="C236" s="131" t="s">
        <v>49</v>
      </c>
      <c r="D236" s="131" t="s">
        <v>599</v>
      </c>
      <c r="E236" s="126">
        <v>44998</v>
      </c>
      <c r="F236" s="131" t="s">
        <v>600</v>
      </c>
      <c r="G236" s="146" t="s">
        <v>1634</v>
      </c>
      <c r="H236" s="125" t="s">
        <v>52</v>
      </c>
      <c r="I236" s="138" t="s">
        <v>53</v>
      </c>
      <c r="J236" s="125" t="s">
        <v>1638</v>
      </c>
      <c r="K236" s="131"/>
      <c r="L236" s="142">
        <v>3889578</v>
      </c>
      <c r="M236" s="142">
        <v>15558312</v>
      </c>
      <c r="N236" s="125" t="s">
        <v>54</v>
      </c>
      <c r="O236" s="125" t="s">
        <v>1644</v>
      </c>
      <c r="P236" s="129" t="s">
        <v>1406</v>
      </c>
      <c r="Q236" s="131"/>
      <c r="R236" s="139"/>
      <c r="S236" s="125" t="s">
        <v>111</v>
      </c>
      <c r="T236" s="125">
        <v>120</v>
      </c>
      <c r="U236" s="126">
        <v>44998</v>
      </c>
      <c r="V236" s="126">
        <v>45119</v>
      </c>
      <c r="W236" s="126"/>
      <c r="X236" s="131" t="s">
        <v>56</v>
      </c>
      <c r="Y236" s="132" t="s">
        <v>601</v>
      </c>
      <c r="Z236" s="131">
        <v>2023</v>
      </c>
      <c r="AA236" s="131" t="s">
        <v>58</v>
      </c>
    </row>
    <row r="237" spans="1:27" x14ac:dyDescent="0.25">
      <c r="A237" s="155">
        <v>201</v>
      </c>
      <c r="B237" s="131" t="s">
        <v>23</v>
      </c>
      <c r="C237" s="131" t="s">
        <v>49</v>
      </c>
      <c r="D237" s="131" t="s">
        <v>603</v>
      </c>
      <c r="E237" s="126">
        <v>44999</v>
      </c>
      <c r="F237" s="131" t="s">
        <v>604</v>
      </c>
      <c r="G237" s="146" t="s">
        <v>1634</v>
      </c>
      <c r="H237" s="125" t="s">
        <v>52</v>
      </c>
      <c r="I237" s="138" t="s">
        <v>53</v>
      </c>
      <c r="J237" s="125" t="s">
        <v>1638</v>
      </c>
      <c r="K237" s="131"/>
      <c r="L237" s="142">
        <v>3889578</v>
      </c>
      <c r="M237" s="142">
        <v>15558312</v>
      </c>
      <c r="N237" s="125" t="s">
        <v>54</v>
      </c>
      <c r="O237" s="125" t="s">
        <v>1644</v>
      </c>
      <c r="P237" s="129" t="s">
        <v>1407</v>
      </c>
      <c r="Q237" s="131"/>
      <c r="R237" s="139"/>
      <c r="S237" s="125" t="s">
        <v>134</v>
      </c>
      <c r="T237" s="125">
        <v>120</v>
      </c>
      <c r="U237" s="126">
        <v>44999</v>
      </c>
      <c r="V237" s="126">
        <v>45120</v>
      </c>
      <c r="W237" s="126"/>
      <c r="X237" s="131" t="s">
        <v>28</v>
      </c>
      <c r="Y237" s="132" t="s">
        <v>601</v>
      </c>
      <c r="Z237" s="131">
        <v>2023</v>
      </c>
      <c r="AA237" s="131" t="s">
        <v>58</v>
      </c>
    </row>
    <row r="238" spans="1:27" x14ac:dyDescent="0.25">
      <c r="A238" s="155">
        <v>202</v>
      </c>
      <c r="B238" s="131" t="s">
        <v>23</v>
      </c>
      <c r="C238" s="131" t="s">
        <v>49</v>
      </c>
      <c r="D238" s="131" t="s">
        <v>606</v>
      </c>
      <c r="E238" s="126">
        <v>44998</v>
      </c>
      <c r="F238" s="131" t="s">
        <v>607</v>
      </c>
      <c r="G238" s="146" t="s">
        <v>1634</v>
      </c>
      <c r="H238" s="125" t="s">
        <v>52</v>
      </c>
      <c r="I238" s="138" t="s">
        <v>53</v>
      </c>
      <c r="J238" s="125" t="s">
        <v>1638</v>
      </c>
      <c r="K238" s="131"/>
      <c r="L238" s="142">
        <v>3889578</v>
      </c>
      <c r="M238" s="142">
        <v>15558312</v>
      </c>
      <c r="N238" s="125" t="s">
        <v>54</v>
      </c>
      <c r="O238" s="125" t="s">
        <v>1644</v>
      </c>
      <c r="P238" s="134" t="s">
        <v>1408</v>
      </c>
      <c r="Q238" s="131"/>
      <c r="R238" s="139"/>
      <c r="S238" s="125" t="s">
        <v>111</v>
      </c>
      <c r="T238" s="125">
        <v>120</v>
      </c>
      <c r="U238" s="126">
        <v>44998</v>
      </c>
      <c r="V238" s="126">
        <v>45119</v>
      </c>
      <c r="W238" s="126"/>
      <c r="X238" s="131" t="s">
        <v>28</v>
      </c>
      <c r="Y238" s="132" t="s">
        <v>608</v>
      </c>
      <c r="Z238" s="131">
        <v>2023</v>
      </c>
      <c r="AA238" s="131" t="s">
        <v>58</v>
      </c>
    </row>
    <row r="239" spans="1:27" x14ac:dyDescent="0.25">
      <c r="A239" s="155">
        <v>203</v>
      </c>
      <c r="B239" s="131" t="s">
        <v>23</v>
      </c>
      <c r="C239" s="131" t="s">
        <v>49</v>
      </c>
      <c r="D239" s="131" t="s">
        <v>610</v>
      </c>
      <c r="E239" s="126">
        <v>45006</v>
      </c>
      <c r="F239" s="125" t="s">
        <v>611</v>
      </c>
      <c r="G239" s="131" t="s">
        <v>1635</v>
      </c>
      <c r="H239" s="125" t="s">
        <v>52</v>
      </c>
      <c r="I239" s="138" t="s">
        <v>53</v>
      </c>
      <c r="J239" s="125" t="s">
        <v>1638</v>
      </c>
      <c r="K239" s="131"/>
      <c r="L239" s="142">
        <v>2255973</v>
      </c>
      <c r="M239" s="142">
        <v>21055748</v>
      </c>
      <c r="N239" s="125" t="s">
        <v>54</v>
      </c>
      <c r="O239" s="125" t="s">
        <v>1644</v>
      </c>
      <c r="P239" s="129" t="s">
        <v>1409</v>
      </c>
      <c r="Q239" s="131"/>
      <c r="R239" s="139"/>
      <c r="S239" s="125" t="s">
        <v>94</v>
      </c>
      <c r="T239" s="125">
        <v>285</v>
      </c>
      <c r="U239" s="126">
        <v>45006</v>
      </c>
      <c r="V239" s="126">
        <v>45290</v>
      </c>
      <c r="W239" s="126"/>
      <c r="X239" s="131" t="s">
        <v>28</v>
      </c>
      <c r="Y239" s="132" t="s">
        <v>612</v>
      </c>
      <c r="Z239" s="131">
        <v>2023</v>
      </c>
      <c r="AA239" s="131" t="s">
        <v>58</v>
      </c>
    </row>
    <row r="240" spans="1:27" x14ac:dyDescent="0.25">
      <c r="A240" s="155">
        <v>204</v>
      </c>
      <c r="B240" s="131" t="s">
        <v>23</v>
      </c>
      <c r="C240" s="131" t="s">
        <v>49</v>
      </c>
      <c r="D240" s="131" t="s">
        <v>614</v>
      </c>
      <c r="E240" s="126">
        <v>44998</v>
      </c>
      <c r="F240" s="131" t="s">
        <v>615</v>
      </c>
      <c r="G240" s="131" t="s">
        <v>1635</v>
      </c>
      <c r="H240" s="125" t="s">
        <v>52</v>
      </c>
      <c r="I240" s="138" t="s">
        <v>53</v>
      </c>
      <c r="J240" s="125" t="s">
        <v>1638</v>
      </c>
      <c r="K240" s="131"/>
      <c r="L240" s="142">
        <v>1700220</v>
      </c>
      <c r="M240" s="142">
        <v>16322122</v>
      </c>
      <c r="N240" s="125" t="s">
        <v>54</v>
      </c>
      <c r="O240" s="125" t="s">
        <v>1644</v>
      </c>
      <c r="P240" s="129" t="s">
        <v>616</v>
      </c>
      <c r="Q240" s="131"/>
      <c r="R240" s="139"/>
      <c r="S240" s="125" t="s">
        <v>94</v>
      </c>
      <c r="T240" s="125">
        <v>293</v>
      </c>
      <c r="U240" s="126">
        <v>44998</v>
      </c>
      <c r="V240" s="126">
        <v>45290</v>
      </c>
      <c r="W240" s="126"/>
      <c r="X240" s="131" t="s">
        <v>28</v>
      </c>
      <c r="Y240" s="132" t="s">
        <v>617</v>
      </c>
      <c r="Z240" s="131">
        <v>2023</v>
      </c>
      <c r="AA240" s="131" t="s">
        <v>58</v>
      </c>
    </row>
    <row r="241" spans="1:27" x14ac:dyDescent="0.25">
      <c r="A241" s="155">
        <v>205</v>
      </c>
      <c r="B241" s="131" t="s">
        <v>23</v>
      </c>
      <c r="C241" s="131" t="s">
        <v>49</v>
      </c>
      <c r="D241" s="131" t="s">
        <v>619</v>
      </c>
      <c r="E241" s="126">
        <v>45000</v>
      </c>
      <c r="F241" s="131" t="s">
        <v>620</v>
      </c>
      <c r="G241" s="146" t="s">
        <v>1634</v>
      </c>
      <c r="H241" s="125" t="s">
        <v>52</v>
      </c>
      <c r="I241" s="138" t="s">
        <v>53</v>
      </c>
      <c r="J241" s="125" t="s">
        <v>1638</v>
      </c>
      <c r="K241" s="131"/>
      <c r="L241" s="142">
        <v>3889578</v>
      </c>
      <c r="M241" s="142">
        <v>15558312</v>
      </c>
      <c r="N241" s="125" t="s">
        <v>54</v>
      </c>
      <c r="O241" s="125" t="s">
        <v>1644</v>
      </c>
      <c r="P241" s="134" t="s">
        <v>1410</v>
      </c>
      <c r="Q241" s="131"/>
      <c r="R241" s="139"/>
      <c r="S241" s="125" t="s">
        <v>279</v>
      </c>
      <c r="T241" s="125">
        <v>120</v>
      </c>
      <c r="U241" s="126">
        <v>45000</v>
      </c>
      <c r="V241" s="126">
        <v>45121</v>
      </c>
      <c r="W241" s="126"/>
      <c r="X241" s="131" t="s">
        <v>56</v>
      </c>
      <c r="Y241" s="132" t="s">
        <v>621</v>
      </c>
      <c r="Z241" s="131">
        <v>2023</v>
      </c>
      <c r="AA241" s="131" t="s">
        <v>58</v>
      </c>
    </row>
    <row r="242" spans="1:27" x14ac:dyDescent="0.25">
      <c r="A242" s="155">
        <v>206</v>
      </c>
      <c r="B242" s="131" t="s">
        <v>23</v>
      </c>
      <c r="C242" s="131" t="s">
        <v>49</v>
      </c>
      <c r="D242" s="131" t="s">
        <v>623</v>
      </c>
      <c r="E242" s="126">
        <v>45001</v>
      </c>
      <c r="F242" s="138" t="s">
        <v>624</v>
      </c>
      <c r="G242" s="131" t="s">
        <v>1635</v>
      </c>
      <c r="H242" s="125" t="s">
        <v>52</v>
      </c>
      <c r="I242" s="138" t="s">
        <v>53</v>
      </c>
      <c r="J242" s="125" t="s">
        <v>1638</v>
      </c>
      <c r="K242" s="131"/>
      <c r="L242" s="142">
        <v>2481571</v>
      </c>
      <c r="M242" s="142">
        <v>23574924</v>
      </c>
      <c r="N242" s="125" t="s">
        <v>54</v>
      </c>
      <c r="O242" s="125" t="s">
        <v>1644</v>
      </c>
      <c r="P242" s="129" t="s">
        <v>1411</v>
      </c>
      <c r="Q242" s="131"/>
      <c r="R242" s="139"/>
      <c r="S242" s="125" t="s">
        <v>94</v>
      </c>
      <c r="T242" s="125">
        <v>290</v>
      </c>
      <c r="U242" s="126">
        <v>45001</v>
      </c>
      <c r="V242" s="126">
        <v>45290</v>
      </c>
      <c r="W242" s="126"/>
      <c r="X242" s="131" t="s">
        <v>28</v>
      </c>
      <c r="Y242" s="132" t="s">
        <v>621</v>
      </c>
      <c r="Z242" s="131">
        <v>2023</v>
      </c>
      <c r="AA242" s="131" t="s">
        <v>58</v>
      </c>
    </row>
    <row r="243" spans="1:27" x14ac:dyDescent="0.25">
      <c r="A243" s="155">
        <v>207</v>
      </c>
      <c r="B243" s="131" t="s">
        <v>23</v>
      </c>
      <c r="C243" s="131" t="s">
        <v>49</v>
      </c>
      <c r="D243" s="131" t="s">
        <v>626</v>
      </c>
      <c r="E243" s="126">
        <v>45007</v>
      </c>
      <c r="F243" s="131" t="s">
        <v>627</v>
      </c>
      <c r="G243" s="131" t="s">
        <v>1635</v>
      </c>
      <c r="H243" s="125" t="s">
        <v>52</v>
      </c>
      <c r="I243" s="138" t="s">
        <v>53</v>
      </c>
      <c r="J243" s="125" t="s">
        <v>1638</v>
      </c>
      <c r="K243" s="131"/>
      <c r="L243" s="142">
        <v>2896360</v>
      </c>
      <c r="M243" s="142">
        <v>27032693</v>
      </c>
      <c r="N243" s="125" t="s">
        <v>54</v>
      </c>
      <c r="O243" s="125" t="s">
        <v>1644</v>
      </c>
      <c r="P243" s="129" t="s">
        <v>1412</v>
      </c>
      <c r="Q243" s="131"/>
      <c r="R243" s="139"/>
      <c r="S243" s="125" t="s">
        <v>94</v>
      </c>
      <c r="T243" s="125">
        <v>285</v>
      </c>
      <c r="U243" s="126">
        <v>45007</v>
      </c>
      <c r="V243" s="126">
        <v>45290</v>
      </c>
      <c r="W243" s="126"/>
      <c r="X243" s="131" t="s">
        <v>28</v>
      </c>
      <c r="Y243" s="132" t="s">
        <v>628</v>
      </c>
      <c r="Z243" s="131">
        <v>2023</v>
      </c>
      <c r="AA243" s="131" t="s">
        <v>58</v>
      </c>
    </row>
    <row r="244" spans="1:27" x14ac:dyDescent="0.25">
      <c r="A244" s="155">
        <v>208</v>
      </c>
      <c r="B244" s="131" t="s">
        <v>23</v>
      </c>
      <c r="C244" s="131" t="s">
        <v>49</v>
      </c>
      <c r="D244" s="131" t="s">
        <v>630</v>
      </c>
      <c r="E244" s="126">
        <v>45033</v>
      </c>
      <c r="F244" s="131" t="s">
        <v>631</v>
      </c>
      <c r="G244" s="146" t="s">
        <v>1634</v>
      </c>
      <c r="H244" s="125" t="s">
        <v>52</v>
      </c>
      <c r="I244" s="138" t="s">
        <v>53</v>
      </c>
      <c r="J244" s="125" t="s">
        <v>1638</v>
      </c>
      <c r="K244" s="131"/>
      <c r="L244" s="142">
        <v>4278535</v>
      </c>
      <c r="M244" s="142">
        <v>17114140</v>
      </c>
      <c r="N244" s="125" t="s">
        <v>54</v>
      </c>
      <c r="O244" s="125" t="s">
        <v>1644</v>
      </c>
      <c r="P244" s="129" t="s">
        <v>1413</v>
      </c>
      <c r="Q244" s="131"/>
      <c r="R244" s="131"/>
      <c r="S244" s="131" t="s">
        <v>632</v>
      </c>
      <c r="T244" s="131">
        <v>120</v>
      </c>
      <c r="U244" s="126">
        <v>45033</v>
      </c>
      <c r="V244" s="126">
        <v>45154</v>
      </c>
      <c r="W244" s="131"/>
      <c r="X244" s="131" t="s">
        <v>56</v>
      </c>
      <c r="Y244" s="132" t="s">
        <v>633</v>
      </c>
      <c r="Z244" s="131">
        <v>2023</v>
      </c>
      <c r="AA244" s="131" t="s">
        <v>58</v>
      </c>
    </row>
    <row r="245" spans="1:27" x14ac:dyDescent="0.25">
      <c r="A245" s="155">
        <v>209</v>
      </c>
      <c r="B245" s="131" t="s">
        <v>23</v>
      </c>
      <c r="C245" s="131" t="s">
        <v>49</v>
      </c>
      <c r="D245" s="131" t="s">
        <v>635</v>
      </c>
      <c r="E245" s="126">
        <v>45013</v>
      </c>
      <c r="F245" s="131" t="s">
        <v>636</v>
      </c>
      <c r="G245" s="146" t="s">
        <v>1634</v>
      </c>
      <c r="H245" s="125" t="s">
        <v>52</v>
      </c>
      <c r="I245" s="138" t="s">
        <v>53</v>
      </c>
      <c r="J245" s="125" t="s">
        <v>1638</v>
      </c>
      <c r="K245" s="131"/>
      <c r="L245" s="142">
        <v>4278535</v>
      </c>
      <c r="M245" s="142">
        <v>17114140</v>
      </c>
      <c r="N245" s="125" t="s">
        <v>54</v>
      </c>
      <c r="O245" s="125" t="s">
        <v>1644</v>
      </c>
      <c r="P245" s="134" t="s">
        <v>1414</v>
      </c>
      <c r="Q245" s="131"/>
      <c r="R245" s="139"/>
      <c r="S245" s="125" t="s">
        <v>27</v>
      </c>
      <c r="T245" s="125">
        <v>120</v>
      </c>
      <c r="U245" s="126">
        <v>45013</v>
      </c>
      <c r="V245" s="126">
        <v>45134</v>
      </c>
      <c r="W245" s="126"/>
      <c r="X245" s="131" t="s">
        <v>56</v>
      </c>
      <c r="Y245" s="132" t="s">
        <v>637</v>
      </c>
      <c r="Z245" s="131">
        <v>2023</v>
      </c>
      <c r="AA245" s="131" t="s">
        <v>58</v>
      </c>
    </row>
    <row r="246" spans="1:27" x14ac:dyDescent="0.25">
      <c r="A246" s="155">
        <v>210</v>
      </c>
      <c r="B246" s="131" t="s">
        <v>23</v>
      </c>
      <c r="C246" s="131" t="s">
        <v>49</v>
      </c>
      <c r="D246" s="131" t="s">
        <v>639</v>
      </c>
      <c r="E246" s="126">
        <v>45016</v>
      </c>
      <c r="F246" s="131" t="s">
        <v>640</v>
      </c>
      <c r="G246" s="146" t="s">
        <v>1634</v>
      </c>
      <c r="H246" s="125" t="s">
        <v>52</v>
      </c>
      <c r="I246" s="138" t="s">
        <v>53</v>
      </c>
      <c r="J246" s="125" t="s">
        <v>1638</v>
      </c>
      <c r="K246" s="131"/>
      <c r="L246" s="142">
        <v>5271477</v>
      </c>
      <c r="M246" s="142">
        <v>21085908</v>
      </c>
      <c r="N246" s="125" t="s">
        <v>54</v>
      </c>
      <c r="O246" s="125" t="s">
        <v>1644</v>
      </c>
      <c r="P246" s="129" t="s">
        <v>1415</v>
      </c>
      <c r="Q246" s="131"/>
      <c r="R246" s="139"/>
      <c r="S246" s="125" t="s">
        <v>27</v>
      </c>
      <c r="T246" s="125">
        <v>120</v>
      </c>
      <c r="U246" s="126">
        <v>45016</v>
      </c>
      <c r="V246" s="126">
        <v>45137</v>
      </c>
      <c r="W246" s="126"/>
      <c r="X246" s="131" t="s">
        <v>28</v>
      </c>
      <c r="Y246" s="132" t="s">
        <v>641</v>
      </c>
      <c r="Z246" s="131">
        <v>2023</v>
      </c>
      <c r="AA246" s="131" t="s">
        <v>58</v>
      </c>
    </row>
    <row r="247" spans="1:27" x14ac:dyDescent="0.25">
      <c r="A247" s="155">
        <v>211</v>
      </c>
      <c r="B247" s="131" t="s">
        <v>23</v>
      </c>
      <c r="C247" s="131" t="s">
        <v>49</v>
      </c>
      <c r="D247" s="131" t="s">
        <v>643</v>
      </c>
      <c r="E247" s="126">
        <v>45016</v>
      </c>
      <c r="F247" s="131" t="s">
        <v>644</v>
      </c>
      <c r="G247" s="131" t="s">
        <v>1635</v>
      </c>
      <c r="H247" s="125" t="s">
        <v>52</v>
      </c>
      <c r="I247" s="138" t="s">
        <v>53</v>
      </c>
      <c r="J247" s="125" t="s">
        <v>1638</v>
      </c>
      <c r="K247" s="131"/>
      <c r="L247" s="142">
        <v>1700220</v>
      </c>
      <c r="M247" s="142">
        <v>15358654</v>
      </c>
      <c r="N247" s="125" t="s">
        <v>54</v>
      </c>
      <c r="O247" s="125" t="s">
        <v>1644</v>
      </c>
      <c r="P247" s="134" t="s">
        <v>1416</v>
      </c>
      <c r="Q247" s="131"/>
      <c r="R247" s="139"/>
      <c r="S247" s="125" t="s">
        <v>72</v>
      </c>
      <c r="T247" s="125">
        <v>275</v>
      </c>
      <c r="U247" s="126">
        <v>45016</v>
      </c>
      <c r="V247" s="126">
        <v>45290</v>
      </c>
      <c r="W247" s="126"/>
      <c r="X247" s="131" t="s">
        <v>28</v>
      </c>
      <c r="Y247" s="132" t="s">
        <v>645</v>
      </c>
      <c r="Z247" s="131">
        <v>2023</v>
      </c>
      <c r="AA247" s="131" t="s">
        <v>58</v>
      </c>
    </row>
    <row r="248" spans="1:27" x14ac:dyDescent="0.25">
      <c r="A248" s="155">
        <v>212</v>
      </c>
      <c r="B248" s="131" t="s">
        <v>23</v>
      </c>
      <c r="C248" s="131" t="s">
        <v>49</v>
      </c>
      <c r="D248" s="131" t="s">
        <v>647</v>
      </c>
      <c r="E248" s="126">
        <v>45016</v>
      </c>
      <c r="F248" s="131" t="s">
        <v>166</v>
      </c>
      <c r="G248" s="131" t="s">
        <v>1635</v>
      </c>
      <c r="H248" s="125" t="s">
        <v>52</v>
      </c>
      <c r="I248" s="138" t="s">
        <v>53</v>
      </c>
      <c r="J248" s="125" t="s">
        <v>1638</v>
      </c>
      <c r="K248" s="131"/>
      <c r="L248" s="142">
        <v>1700220</v>
      </c>
      <c r="M248" s="142">
        <v>15358654</v>
      </c>
      <c r="N248" s="125" t="s">
        <v>54</v>
      </c>
      <c r="O248" s="125" t="s">
        <v>1644</v>
      </c>
      <c r="P248" s="134" t="s">
        <v>1417</v>
      </c>
      <c r="Q248" s="131"/>
      <c r="R248" s="139"/>
      <c r="S248" s="125" t="s">
        <v>94</v>
      </c>
      <c r="T248" s="125">
        <v>275</v>
      </c>
      <c r="U248" s="126">
        <v>45016</v>
      </c>
      <c r="V248" s="126">
        <v>45290</v>
      </c>
      <c r="W248" s="126"/>
      <c r="X248" s="131" t="s">
        <v>28</v>
      </c>
      <c r="Y248" s="132" t="s">
        <v>648</v>
      </c>
      <c r="Z248" s="131">
        <v>2023</v>
      </c>
      <c r="AA248" s="131" t="s">
        <v>58</v>
      </c>
    </row>
    <row r="249" spans="1:27" x14ac:dyDescent="0.25">
      <c r="A249" s="155">
        <v>213</v>
      </c>
      <c r="B249" s="131" t="s">
        <v>23</v>
      </c>
      <c r="C249" s="131" t="s">
        <v>49</v>
      </c>
      <c r="D249" s="131" t="s">
        <v>650</v>
      </c>
      <c r="E249" s="126">
        <v>45030</v>
      </c>
      <c r="F249" s="131" t="s">
        <v>651</v>
      </c>
      <c r="G249" s="146" t="s">
        <v>1634</v>
      </c>
      <c r="H249" s="125" t="s">
        <v>52</v>
      </c>
      <c r="I249" s="138" t="s">
        <v>53</v>
      </c>
      <c r="J249" s="125" t="s">
        <v>1638</v>
      </c>
      <c r="K249" s="131"/>
      <c r="L249" s="142">
        <v>4727782</v>
      </c>
      <c r="M249" s="142">
        <v>18911128</v>
      </c>
      <c r="N249" s="125" t="s">
        <v>54</v>
      </c>
      <c r="O249" s="125" t="s">
        <v>1644</v>
      </c>
      <c r="P249" s="129" t="s">
        <v>1418</v>
      </c>
      <c r="Q249" s="131"/>
      <c r="R249" s="139"/>
      <c r="S249" s="125" t="s">
        <v>27</v>
      </c>
      <c r="T249" s="125">
        <v>120</v>
      </c>
      <c r="U249" s="126">
        <v>45030</v>
      </c>
      <c r="V249" s="126">
        <v>45151</v>
      </c>
      <c r="W249" s="126"/>
      <c r="X249" s="131" t="s">
        <v>56</v>
      </c>
      <c r="Y249" s="132" t="s">
        <v>652</v>
      </c>
      <c r="Z249" s="131">
        <v>2023</v>
      </c>
      <c r="AA249" s="131" t="s">
        <v>58</v>
      </c>
    </row>
    <row r="250" spans="1:27" x14ac:dyDescent="0.25">
      <c r="A250" s="155">
        <v>214</v>
      </c>
      <c r="B250" s="131" t="s">
        <v>23</v>
      </c>
      <c r="C250" s="131" t="s">
        <v>49</v>
      </c>
      <c r="D250" s="131" t="s">
        <v>654</v>
      </c>
      <c r="E250" s="126">
        <v>45033</v>
      </c>
      <c r="F250" s="131" t="s">
        <v>655</v>
      </c>
      <c r="G250" s="146" t="s">
        <v>1634</v>
      </c>
      <c r="H250" s="125" t="s">
        <v>52</v>
      </c>
      <c r="I250" s="138" t="s">
        <v>53</v>
      </c>
      <c r="J250" s="125" t="s">
        <v>1638</v>
      </c>
      <c r="K250" s="131"/>
      <c r="L250" s="142">
        <v>3889578</v>
      </c>
      <c r="M250" s="142">
        <v>15558312</v>
      </c>
      <c r="N250" s="125" t="s">
        <v>54</v>
      </c>
      <c r="O250" s="125" t="s">
        <v>1644</v>
      </c>
      <c r="P250" s="129" t="s">
        <v>1419</v>
      </c>
      <c r="Q250" s="131"/>
      <c r="R250" s="139"/>
      <c r="S250" s="125" t="s">
        <v>632</v>
      </c>
      <c r="T250" s="125">
        <v>120</v>
      </c>
      <c r="U250" s="126">
        <v>45033</v>
      </c>
      <c r="V250" s="126">
        <v>45154</v>
      </c>
      <c r="W250" s="126"/>
      <c r="X250" s="131" t="s">
        <v>28</v>
      </c>
      <c r="Y250" s="132" t="s">
        <v>656</v>
      </c>
      <c r="Z250" s="131">
        <v>2023</v>
      </c>
      <c r="AA250" s="131" t="s">
        <v>58</v>
      </c>
    </row>
    <row r="251" spans="1:27" x14ac:dyDescent="0.25">
      <c r="A251" s="155">
        <v>215</v>
      </c>
      <c r="B251" s="131" t="s">
        <v>23</v>
      </c>
      <c r="C251" s="131" t="s">
        <v>49</v>
      </c>
      <c r="D251" s="131" t="s">
        <v>208</v>
      </c>
      <c r="E251" s="126">
        <v>45034</v>
      </c>
      <c r="F251" s="131" t="s">
        <v>658</v>
      </c>
      <c r="G251" s="131" t="s">
        <v>1635</v>
      </c>
      <c r="H251" s="125" t="s">
        <v>52</v>
      </c>
      <c r="I251" s="138" t="s">
        <v>53</v>
      </c>
      <c r="J251" s="125" t="s">
        <v>1638</v>
      </c>
      <c r="K251" s="131"/>
      <c r="L251" s="142">
        <v>1700220</v>
      </c>
      <c r="M251" s="142">
        <v>14338522</v>
      </c>
      <c r="N251" s="125" t="s">
        <v>54</v>
      </c>
      <c r="O251" s="125" t="s">
        <v>1644</v>
      </c>
      <c r="P251" s="129" t="s">
        <v>1311</v>
      </c>
      <c r="Q251" s="131"/>
      <c r="R251" s="139"/>
      <c r="S251" s="125" t="s">
        <v>94</v>
      </c>
      <c r="T251" s="125">
        <v>250</v>
      </c>
      <c r="U251" s="126">
        <v>45034</v>
      </c>
      <c r="V251" s="126">
        <v>45162</v>
      </c>
      <c r="W251" s="126">
        <v>45160</v>
      </c>
      <c r="X251" s="131" t="s">
        <v>56</v>
      </c>
      <c r="Y251" s="132" t="s">
        <v>659</v>
      </c>
      <c r="Z251" s="131">
        <v>2023</v>
      </c>
      <c r="AA251" s="131" t="s">
        <v>58</v>
      </c>
    </row>
    <row r="252" spans="1:27" x14ac:dyDescent="0.25">
      <c r="A252" s="155">
        <v>216</v>
      </c>
      <c r="B252" s="131" t="s">
        <v>23</v>
      </c>
      <c r="C252" s="131" t="s">
        <v>49</v>
      </c>
      <c r="D252" s="131" t="s">
        <v>661</v>
      </c>
      <c r="E252" s="126">
        <v>45034</v>
      </c>
      <c r="F252" s="131" t="s">
        <v>662</v>
      </c>
      <c r="G252" s="131" t="s">
        <v>1635</v>
      </c>
      <c r="H252" s="125" t="s">
        <v>52</v>
      </c>
      <c r="I252" s="138" t="s">
        <v>53</v>
      </c>
      <c r="J252" s="125" t="s">
        <v>1638</v>
      </c>
      <c r="K252" s="131"/>
      <c r="L252" s="142">
        <v>2896360</v>
      </c>
      <c r="M252" s="142">
        <v>11585440</v>
      </c>
      <c r="N252" s="125" t="s">
        <v>54</v>
      </c>
      <c r="O252" s="125" t="s">
        <v>1644</v>
      </c>
      <c r="P252" s="129" t="s">
        <v>1420</v>
      </c>
      <c r="Q252" s="131"/>
      <c r="R252" s="139"/>
      <c r="S252" s="125" t="s">
        <v>27</v>
      </c>
      <c r="T252" s="125">
        <v>120</v>
      </c>
      <c r="U252" s="126">
        <v>45034</v>
      </c>
      <c r="V252" s="126">
        <v>45155</v>
      </c>
      <c r="W252" s="126"/>
      <c r="X252" s="131" t="s">
        <v>56</v>
      </c>
      <c r="Y252" s="132" t="s">
        <v>663</v>
      </c>
      <c r="Z252" s="131">
        <v>2023</v>
      </c>
      <c r="AA252" s="131" t="s">
        <v>58</v>
      </c>
    </row>
    <row r="253" spans="1:27" x14ac:dyDescent="0.25">
      <c r="A253" s="155">
        <v>217</v>
      </c>
      <c r="B253" s="131" t="s">
        <v>23</v>
      </c>
      <c r="C253" s="131" t="s">
        <v>49</v>
      </c>
      <c r="D253" s="131" t="s">
        <v>665</v>
      </c>
      <c r="E253" s="126">
        <v>45043</v>
      </c>
      <c r="F253" s="131" t="s">
        <v>666</v>
      </c>
      <c r="G253" s="146" t="s">
        <v>1634</v>
      </c>
      <c r="H253" s="125" t="s">
        <v>52</v>
      </c>
      <c r="I253" s="138" t="s">
        <v>53</v>
      </c>
      <c r="J253" s="125" t="s">
        <v>1638</v>
      </c>
      <c r="K253" s="131"/>
      <c r="L253" s="142">
        <v>5877696</v>
      </c>
      <c r="M253" s="142">
        <v>23510784</v>
      </c>
      <c r="N253" s="125" t="s">
        <v>54</v>
      </c>
      <c r="O253" s="125" t="s">
        <v>1644</v>
      </c>
      <c r="P253" s="129" t="s">
        <v>1421</v>
      </c>
      <c r="Q253" s="131"/>
      <c r="R253" s="139"/>
      <c r="S253" s="125" t="s">
        <v>27</v>
      </c>
      <c r="T253" s="125">
        <v>120</v>
      </c>
      <c r="U253" s="126">
        <v>45043</v>
      </c>
      <c r="V253" s="126">
        <v>45164</v>
      </c>
      <c r="W253" s="126"/>
      <c r="X253" s="131" t="s">
        <v>56</v>
      </c>
      <c r="Y253" s="132" t="s">
        <v>667</v>
      </c>
      <c r="Z253" s="131">
        <v>2023</v>
      </c>
      <c r="AA253" s="131" t="s">
        <v>58</v>
      </c>
    </row>
    <row r="254" spans="1:27" x14ac:dyDescent="0.25">
      <c r="A254" s="155">
        <v>218</v>
      </c>
      <c r="B254" s="131" t="s">
        <v>23</v>
      </c>
      <c r="C254" s="131" t="s">
        <v>49</v>
      </c>
      <c r="D254" s="131" t="s">
        <v>669</v>
      </c>
      <c r="E254" s="126">
        <v>45051</v>
      </c>
      <c r="F254" s="131" t="s">
        <v>670</v>
      </c>
      <c r="G254" s="131" t="s">
        <v>1635</v>
      </c>
      <c r="H254" s="125" t="s">
        <v>52</v>
      </c>
      <c r="I254" s="138" t="s">
        <v>53</v>
      </c>
      <c r="J254" s="125" t="s">
        <v>1638</v>
      </c>
      <c r="K254" s="131"/>
      <c r="L254" s="142">
        <v>1700220</v>
      </c>
      <c r="M254" s="142">
        <v>13375064</v>
      </c>
      <c r="N254" s="125" t="s">
        <v>54</v>
      </c>
      <c r="O254" s="125" t="s">
        <v>1644</v>
      </c>
      <c r="P254" s="129" t="s">
        <v>1422</v>
      </c>
      <c r="Q254" s="131"/>
      <c r="R254" s="139"/>
      <c r="S254" s="125" t="s">
        <v>134</v>
      </c>
      <c r="T254" s="125">
        <v>239</v>
      </c>
      <c r="U254" s="126">
        <v>45051</v>
      </c>
      <c r="V254" s="126">
        <v>45290</v>
      </c>
      <c r="W254" s="126"/>
      <c r="X254" s="131" t="s">
        <v>28</v>
      </c>
      <c r="Y254" s="132" t="s">
        <v>671</v>
      </c>
      <c r="Z254" s="131">
        <v>2023</v>
      </c>
      <c r="AA254" s="131" t="s">
        <v>58</v>
      </c>
    </row>
    <row r="255" spans="1:27" x14ac:dyDescent="0.25">
      <c r="A255" s="155">
        <v>219</v>
      </c>
      <c r="B255" s="131" t="s">
        <v>23</v>
      </c>
      <c r="C255" s="131" t="s">
        <v>49</v>
      </c>
      <c r="D255" s="131" t="s">
        <v>673</v>
      </c>
      <c r="E255" s="126">
        <v>45051</v>
      </c>
      <c r="F255" s="131" t="s">
        <v>674</v>
      </c>
      <c r="G255" s="146" t="s">
        <v>1634</v>
      </c>
      <c r="H255" s="125" t="s">
        <v>52</v>
      </c>
      <c r="I255" s="138" t="s">
        <v>53</v>
      </c>
      <c r="J255" s="125" t="s">
        <v>1638</v>
      </c>
      <c r="K255" s="131"/>
      <c r="L255" s="142">
        <v>4278535</v>
      </c>
      <c r="M255" s="142">
        <v>17114140</v>
      </c>
      <c r="N255" s="125" t="s">
        <v>54</v>
      </c>
      <c r="O255" s="125" t="s">
        <v>1644</v>
      </c>
      <c r="P255" s="129" t="s">
        <v>1423</v>
      </c>
      <c r="Q255" s="131"/>
      <c r="R255" s="139"/>
      <c r="S255" s="125" t="s">
        <v>27</v>
      </c>
      <c r="T255" s="125">
        <v>120</v>
      </c>
      <c r="U255" s="126">
        <v>45051</v>
      </c>
      <c r="V255" s="126">
        <v>45173</v>
      </c>
      <c r="W255" s="126"/>
      <c r="X255" s="131" t="s">
        <v>56</v>
      </c>
      <c r="Y255" s="132" t="s">
        <v>675</v>
      </c>
      <c r="Z255" s="131">
        <v>2023</v>
      </c>
      <c r="AA255" s="131" t="s">
        <v>58</v>
      </c>
    </row>
    <row r="256" spans="1:27" x14ac:dyDescent="0.25">
      <c r="A256" s="155">
        <v>220</v>
      </c>
      <c r="B256" s="131" t="s">
        <v>23</v>
      </c>
      <c r="C256" s="131" t="s">
        <v>49</v>
      </c>
      <c r="D256" s="131" t="s">
        <v>677</v>
      </c>
      <c r="E256" s="126">
        <v>45051</v>
      </c>
      <c r="F256" s="131" t="s">
        <v>678</v>
      </c>
      <c r="G256" s="146" t="s">
        <v>1634</v>
      </c>
      <c r="H256" s="125" t="s">
        <v>52</v>
      </c>
      <c r="I256" s="138" t="s">
        <v>53</v>
      </c>
      <c r="J256" s="125" t="s">
        <v>1638</v>
      </c>
      <c r="K256" s="131"/>
      <c r="L256" s="142">
        <v>5877696</v>
      </c>
      <c r="M256" s="142">
        <v>23510784</v>
      </c>
      <c r="N256" s="125" t="s">
        <v>54</v>
      </c>
      <c r="O256" s="125" t="s">
        <v>1644</v>
      </c>
      <c r="P256" s="129" t="s">
        <v>679</v>
      </c>
      <c r="Q256" s="131"/>
      <c r="R256" s="139"/>
      <c r="S256" s="125" t="s">
        <v>27</v>
      </c>
      <c r="T256" s="125">
        <v>120</v>
      </c>
      <c r="U256" s="126">
        <v>45051</v>
      </c>
      <c r="V256" s="126">
        <v>45173</v>
      </c>
      <c r="W256" s="126"/>
      <c r="X256" s="131" t="s">
        <v>56</v>
      </c>
      <c r="Y256" s="132" t="s">
        <v>680</v>
      </c>
      <c r="Z256" s="131">
        <v>2023</v>
      </c>
      <c r="AA256" s="131" t="s">
        <v>58</v>
      </c>
    </row>
    <row r="257" spans="1:27" x14ac:dyDescent="0.25">
      <c r="A257" s="155">
        <v>221</v>
      </c>
      <c r="B257" s="131" t="s">
        <v>23</v>
      </c>
      <c r="C257" s="131" t="s">
        <v>49</v>
      </c>
      <c r="D257" s="131" t="s">
        <v>682</v>
      </c>
      <c r="E257" s="126">
        <v>45058</v>
      </c>
      <c r="F257" s="131" t="s">
        <v>683</v>
      </c>
      <c r="G257" s="146" t="s">
        <v>1634</v>
      </c>
      <c r="H257" s="125" t="s">
        <v>52</v>
      </c>
      <c r="I257" s="138" t="s">
        <v>53</v>
      </c>
      <c r="J257" s="125" t="s">
        <v>1638</v>
      </c>
      <c r="K257" s="131"/>
      <c r="L257" s="142">
        <v>3535980</v>
      </c>
      <c r="M257" s="142">
        <v>12959260</v>
      </c>
      <c r="N257" s="125" t="s">
        <v>54</v>
      </c>
      <c r="O257" s="125" t="s">
        <v>1644</v>
      </c>
      <c r="P257" s="129" t="s">
        <v>684</v>
      </c>
      <c r="Q257" s="131"/>
      <c r="R257" s="139"/>
      <c r="S257" s="125" t="s">
        <v>134</v>
      </c>
      <c r="T257" s="125">
        <v>112</v>
      </c>
      <c r="U257" s="126">
        <v>45173</v>
      </c>
      <c r="V257" s="126">
        <v>45173</v>
      </c>
      <c r="W257" s="126"/>
      <c r="X257" s="131" t="s">
        <v>56</v>
      </c>
      <c r="Y257" s="132" t="s">
        <v>685</v>
      </c>
      <c r="Z257" s="131">
        <v>2023</v>
      </c>
      <c r="AA257" s="131" t="s">
        <v>58</v>
      </c>
    </row>
    <row r="258" spans="1:27" x14ac:dyDescent="0.25">
      <c r="A258" s="155">
        <v>222</v>
      </c>
      <c r="B258" s="131" t="s">
        <v>23</v>
      </c>
      <c r="C258" s="131" t="s">
        <v>49</v>
      </c>
      <c r="D258" s="131" t="s">
        <v>687</v>
      </c>
      <c r="E258" s="126">
        <v>45079</v>
      </c>
      <c r="F258" s="131" t="s">
        <v>688</v>
      </c>
      <c r="G258" s="146" t="s">
        <v>1634</v>
      </c>
      <c r="H258" s="125" t="s">
        <v>52</v>
      </c>
      <c r="I258" s="138" t="s">
        <v>53</v>
      </c>
      <c r="J258" s="125" t="s">
        <v>1638</v>
      </c>
      <c r="K258" s="131"/>
      <c r="L258" s="148">
        <v>3889578</v>
      </c>
      <c r="M258" s="142">
        <v>27097393</v>
      </c>
      <c r="N258" s="125" t="s">
        <v>54</v>
      </c>
      <c r="O258" s="125" t="s">
        <v>1644</v>
      </c>
      <c r="P258" s="129" t="s">
        <v>1277</v>
      </c>
      <c r="Q258" s="131"/>
      <c r="R258" s="139"/>
      <c r="S258" s="125" t="s">
        <v>27</v>
      </c>
      <c r="T258" s="125">
        <v>211</v>
      </c>
      <c r="U258" s="126">
        <v>45079</v>
      </c>
      <c r="V258" s="126">
        <v>45290</v>
      </c>
      <c r="W258" s="126"/>
      <c r="X258" s="131" t="s">
        <v>28</v>
      </c>
      <c r="Y258" s="132" t="s">
        <v>689</v>
      </c>
      <c r="Z258" s="131">
        <v>2023</v>
      </c>
      <c r="AA258" s="131" t="s">
        <v>58</v>
      </c>
    </row>
    <row r="259" spans="1:27" x14ac:dyDescent="0.25">
      <c r="A259" s="155">
        <v>223</v>
      </c>
      <c r="B259" s="131" t="s">
        <v>23</v>
      </c>
      <c r="C259" s="131" t="s">
        <v>49</v>
      </c>
      <c r="D259" s="131" t="s">
        <v>62</v>
      </c>
      <c r="E259" s="126">
        <v>45079</v>
      </c>
      <c r="F259" s="131" t="s">
        <v>691</v>
      </c>
      <c r="G259" s="146" t="s">
        <v>1634</v>
      </c>
      <c r="H259" s="125" t="s">
        <v>52</v>
      </c>
      <c r="I259" s="138" t="s">
        <v>53</v>
      </c>
      <c r="J259" s="125" t="s">
        <v>1638</v>
      </c>
      <c r="K259" s="131"/>
      <c r="L259" s="142">
        <v>5877696</v>
      </c>
      <c r="M259" s="142">
        <v>40947949</v>
      </c>
      <c r="N259" s="125" t="s">
        <v>54</v>
      </c>
      <c r="O259" s="125" t="s">
        <v>1644</v>
      </c>
      <c r="P259" s="129" t="s">
        <v>1276</v>
      </c>
      <c r="Q259" s="131"/>
      <c r="R259" s="139"/>
      <c r="S259" s="125" t="s">
        <v>27</v>
      </c>
      <c r="T259" s="125">
        <v>211</v>
      </c>
      <c r="U259" s="126">
        <v>45079</v>
      </c>
      <c r="V259" s="126">
        <v>45290</v>
      </c>
      <c r="W259" s="126"/>
      <c r="X259" s="131" t="s">
        <v>28</v>
      </c>
      <c r="Y259" s="132" t="s">
        <v>692</v>
      </c>
      <c r="Z259" s="131">
        <v>2023</v>
      </c>
      <c r="AA259" s="131" t="s">
        <v>58</v>
      </c>
    </row>
    <row r="260" spans="1:27" x14ac:dyDescent="0.25">
      <c r="A260" s="155">
        <v>224</v>
      </c>
      <c r="B260" s="131" t="s">
        <v>23</v>
      </c>
      <c r="C260" s="131" t="s">
        <v>49</v>
      </c>
      <c r="D260" s="131" t="s">
        <v>59</v>
      </c>
      <c r="E260" s="126">
        <v>45079</v>
      </c>
      <c r="F260" s="131" t="s">
        <v>693</v>
      </c>
      <c r="G260" s="146" t="s">
        <v>1634</v>
      </c>
      <c r="H260" s="125" t="s">
        <v>52</v>
      </c>
      <c r="I260" s="138" t="s">
        <v>53</v>
      </c>
      <c r="J260" s="125" t="s">
        <v>1638</v>
      </c>
      <c r="K260" s="131"/>
      <c r="L260" s="142">
        <v>4820400</v>
      </c>
      <c r="M260" s="142">
        <v>33582120</v>
      </c>
      <c r="N260" s="125" t="s">
        <v>54</v>
      </c>
      <c r="O260" s="125" t="s">
        <v>1644</v>
      </c>
      <c r="P260" s="129" t="s">
        <v>1275</v>
      </c>
      <c r="Q260" s="131"/>
      <c r="R260" s="139"/>
      <c r="S260" s="125" t="s">
        <v>27</v>
      </c>
      <c r="T260" s="125">
        <v>211</v>
      </c>
      <c r="U260" s="126">
        <v>45079</v>
      </c>
      <c r="V260" s="126">
        <v>45290</v>
      </c>
      <c r="W260" s="126"/>
      <c r="X260" s="131" t="s">
        <v>28</v>
      </c>
      <c r="Y260" s="132" t="s">
        <v>694</v>
      </c>
      <c r="Z260" s="131">
        <v>2023</v>
      </c>
      <c r="AA260" s="131" t="s">
        <v>58</v>
      </c>
    </row>
    <row r="261" spans="1:27" x14ac:dyDescent="0.25">
      <c r="A261" s="155">
        <v>225</v>
      </c>
      <c r="B261" s="131" t="s">
        <v>23</v>
      </c>
      <c r="C261" s="131" t="s">
        <v>49</v>
      </c>
      <c r="D261" s="131" t="s">
        <v>50</v>
      </c>
      <c r="E261" s="126">
        <v>45079</v>
      </c>
      <c r="F261" s="131" t="s">
        <v>695</v>
      </c>
      <c r="G261" s="146" t="s">
        <v>1634</v>
      </c>
      <c r="H261" s="125" t="s">
        <v>52</v>
      </c>
      <c r="I261" s="138" t="s">
        <v>53</v>
      </c>
      <c r="J261" s="125" t="s">
        <v>1638</v>
      </c>
      <c r="K261" s="131"/>
      <c r="L261" s="142">
        <v>3889578</v>
      </c>
      <c r="M261" s="142">
        <v>15947269</v>
      </c>
      <c r="N261" s="125" t="s">
        <v>54</v>
      </c>
      <c r="O261" s="125" t="s">
        <v>1644</v>
      </c>
      <c r="P261" s="129" t="s">
        <v>1274</v>
      </c>
      <c r="Q261" s="131"/>
      <c r="R261" s="139"/>
      <c r="S261" s="125" t="s">
        <v>27</v>
      </c>
      <c r="T261" s="125">
        <v>211</v>
      </c>
      <c r="U261" s="126">
        <v>45079</v>
      </c>
      <c r="V261" s="126">
        <v>45203</v>
      </c>
      <c r="W261" s="126"/>
      <c r="X261" s="131" t="s">
        <v>56</v>
      </c>
      <c r="Y261" s="132" t="s">
        <v>696</v>
      </c>
      <c r="Z261" s="131">
        <v>2023</v>
      </c>
      <c r="AA261" s="131" t="s">
        <v>58</v>
      </c>
    </row>
    <row r="262" spans="1:27" x14ac:dyDescent="0.25">
      <c r="A262" s="155">
        <v>226</v>
      </c>
      <c r="B262" s="131" t="s">
        <v>23</v>
      </c>
      <c r="C262" s="131" t="s">
        <v>49</v>
      </c>
      <c r="D262" s="131" t="s">
        <v>1529</v>
      </c>
      <c r="E262" s="126">
        <v>45203</v>
      </c>
      <c r="F262" s="131" t="s">
        <v>695</v>
      </c>
      <c r="G262" s="146" t="s">
        <v>1634</v>
      </c>
      <c r="H262" s="125" t="s">
        <v>52</v>
      </c>
      <c r="I262" s="138" t="s">
        <v>53</v>
      </c>
      <c r="J262" s="125" t="s">
        <v>1638</v>
      </c>
      <c r="K262" s="131"/>
      <c r="L262" s="142">
        <v>3889578</v>
      </c>
      <c r="M262" s="142">
        <v>11150124</v>
      </c>
      <c r="N262" s="125" t="s">
        <v>54</v>
      </c>
      <c r="O262" s="125" t="s">
        <v>1644</v>
      </c>
      <c r="P262" s="129" t="s">
        <v>1651</v>
      </c>
      <c r="Q262" s="131"/>
      <c r="R262" s="139"/>
      <c r="S262" s="125" t="s">
        <v>27</v>
      </c>
      <c r="T262" s="125">
        <v>85</v>
      </c>
      <c r="U262" s="126">
        <v>45205</v>
      </c>
      <c r="V262" s="126">
        <v>45290</v>
      </c>
      <c r="W262" s="126"/>
      <c r="X262" s="131" t="s">
        <v>28</v>
      </c>
      <c r="Y262" s="132" t="s">
        <v>696</v>
      </c>
      <c r="Z262" s="131">
        <v>2023</v>
      </c>
      <c r="AA262" s="131" t="s">
        <v>58</v>
      </c>
    </row>
    <row r="263" spans="1:27" x14ac:dyDescent="0.25">
      <c r="A263" s="155">
        <v>227</v>
      </c>
      <c r="B263" s="131" t="s">
        <v>23</v>
      </c>
      <c r="C263" s="131" t="s">
        <v>49</v>
      </c>
      <c r="D263" s="131" t="s">
        <v>697</v>
      </c>
      <c r="E263" s="126">
        <v>45084</v>
      </c>
      <c r="F263" s="131" t="s">
        <v>698</v>
      </c>
      <c r="G263" s="131" t="s">
        <v>1635</v>
      </c>
      <c r="H263" s="125" t="s">
        <v>52</v>
      </c>
      <c r="I263" s="138" t="s">
        <v>53</v>
      </c>
      <c r="J263" s="125" t="s">
        <v>1638</v>
      </c>
      <c r="K263" s="131"/>
      <c r="L263" s="142">
        <v>1700220</v>
      </c>
      <c r="M263" s="142">
        <v>11561496</v>
      </c>
      <c r="N263" s="125" t="s">
        <v>54</v>
      </c>
      <c r="O263" s="125" t="s">
        <v>1644</v>
      </c>
      <c r="P263" s="129" t="s">
        <v>699</v>
      </c>
      <c r="Q263" s="131"/>
      <c r="R263" s="139"/>
      <c r="S263" s="125" t="s">
        <v>27</v>
      </c>
      <c r="T263" s="125">
        <v>206</v>
      </c>
      <c r="U263" s="126">
        <v>45084</v>
      </c>
      <c r="V263" s="126">
        <v>45290</v>
      </c>
      <c r="W263" s="126"/>
      <c r="X263" s="131" t="s">
        <v>28</v>
      </c>
      <c r="Y263" s="132" t="s">
        <v>700</v>
      </c>
      <c r="Z263" s="131">
        <v>2023</v>
      </c>
      <c r="AA263" s="131" t="s">
        <v>58</v>
      </c>
    </row>
    <row r="264" spans="1:27" x14ac:dyDescent="0.25">
      <c r="A264" s="155">
        <v>228</v>
      </c>
      <c r="B264" s="131" t="s">
        <v>23</v>
      </c>
      <c r="C264" s="131" t="s">
        <v>49</v>
      </c>
      <c r="D264" s="131" t="s">
        <v>70</v>
      </c>
      <c r="E264" s="126">
        <v>45086</v>
      </c>
      <c r="F264" s="133" t="s">
        <v>71</v>
      </c>
      <c r="G264" s="131" t="s">
        <v>1635</v>
      </c>
      <c r="H264" s="125" t="s">
        <v>52</v>
      </c>
      <c r="I264" s="138" t="s">
        <v>53</v>
      </c>
      <c r="J264" s="125" t="s">
        <v>1638</v>
      </c>
      <c r="K264" s="131"/>
      <c r="L264" s="142">
        <v>2896360</v>
      </c>
      <c r="M264" s="142">
        <v>17378160</v>
      </c>
      <c r="N264" s="125" t="s">
        <v>54</v>
      </c>
      <c r="O264" s="125" t="s">
        <v>1644</v>
      </c>
      <c r="P264" s="134" t="s">
        <v>1278</v>
      </c>
      <c r="Q264" s="131"/>
      <c r="R264" s="139"/>
      <c r="S264" s="125" t="s">
        <v>72</v>
      </c>
      <c r="T264" s="125">
        <v>204</v>
      </c>
      <c r="U264" s="126">
        <v>45087</v>
      </c>
      <c r="V264" s="126">
        <v>45270</v>
      </c>
      <c r="W264" s="126"/>
      <c r="X264" s="131" t="s">
        <v>28</v>
      </c>
      <c r="Y264" s="132" t="s">
        <v>701</v>
      </c>
      <c r="Z264" s="131">
        <v>2023</v>
      </c>
      <c r="AA264" s="131" t="s">
        <v>58</v>
      </c>
    </row>
    <row r="265" spans="1:27" x14ac:dyDescent="0.25">
      <c r="A265" s="155">
        <v>229</v>
      </c>
      <c r="B265" s="131" t="s">
        <v>23</v>
      </c>
      <c r="C265" s="131" t="s">
        <v>49</v>
      </c>
      <c r="D265" s="131" t="s">
        <v>119</v>
      </c>
      <c r="E265" s="126">
        <v>45090</v>
      </c>
      <c r="F265" s="131" t="s">
        <v>120</v>
      </c>
      <c r="G265" s="146" t="s">
        <v>1634</v>
      </c>
      <c r="H265" s="125" t="s">
        <v>52</v>
      </c>
      <c r="I265" s="138" t="s">
        <v>53</v>
      </c>
      <c r="J265" s="125" t="s">
        <v>1638</v>
      </c>
      <c r="K265" s="131"/>
      <c r="L265" s="142">
        <v>5271477</v>
      </c>
      <c r="M265" s="142">
        <v>34791748</v>
      </c>
      <c r="N265" s="125" t="s">
        <v>54</v>
      </c>
      <c r="O265" s="125" t="s">
        <v>1644</v>
      </c>
      <c r="P265" s="134" t="s">
        <v>1289</v>
      </c>
      <c r="Q265" s="131"/>
      <c r="R265" s="139"/>
      <c r="S265" s="125" t="s">
        <v>27</v>
      </c>
      <c r="T265" s="125">
        <v>200</v>
      </c>
      <c r="U265" s="126">
        <v>45090</v>
      </c>
      <c r="V265" s="126">
        <v>45290</v>
      </c>
      <c r="W265" s="126"/>
      <c r="X265" s="131" t="s">
        <v>28</v>
      </c>
      <c r="Y265" s="132" t="s">
        <v>702</v>
      </c>
      <c r="Z265" s="131">
        <v>2023</v>
      </c>
      <c r="AA265" s="131" t="s">
        <v>58</v>
      </c>
    </row>
    <row r="266" spans="1:27" x14ac:dyDescent="0.25">
      <c r="A266" s="155">
        <v>230</v>
      </c>
      <c r="B266" s="131" t="s">
        <v>23</v>
      </c>
      <c r="C266" s="131" t="s">
        <v>49</v>
      </c>
      <c r="D266" s="131" t="s">
        <v>137</v>
      </c>
      <c r="E266" s="126">
        <v>45091</v>
      </c>
      <c r="F266" s="131" t="s">
        <v>120</v>
      </c>
      <c r="G266" s="146" t="s">
        <v>1634</v>
      </c>
      <c r="H266" s="125" t="s">
        <v>52</v>
      </c>
      <c r="I266" s="138" t="s">
        <v>53</v>
      </c>
      <c r="J266" s="125" t="s">
        <v>1638</v>
      </c>
      <c r="K266" s="131"/>
      <c r="L266" s="142">
        <v>5271477</v>
      </c>
      <c r="M266" s="142">
        <v>34616032</v>
      </c>
      <c r="N266" s="125" t="s">
        <v>54</v>
      </c>
      <c r="O266" s="125" t="s">
        <v>1644</v>
      </c>
      <c r="P266" s="134" t="s">
        <v>1293</v>
      </c>
      <c r="Q266" s="131"/>
      <c r="R266" s="139"/>
      <c r="S266" s="125" t="s">
        <v>27</v>
      </c>
      <c r="T266" s="125">
        <v>199</v>
      </c>
      <c r="U266" s="126">
        <v>45091</v>
      </c>
      <c r="V266" s="126">
        <v>45290</v>
      </c>
      <c r="W266" s="126"/>
      <c r="X266" s="131" t="s">
        <v>28</v>
      </c>
      <c r="Y266" s="132" t="s">
        <v>703</v>
      </c>
      <c r="Z266" s="131">
        <v>2023</v>
      </c>
      <c r="AA266" s="131" t="s">
        <v>58</v>
      </c>
    </row>
    <row r="267" spans="1:27" x14ac:dyDescent="0.25">
      <c r="A267" s="155">
        <v>231</v>
      </c>
      <c r="B267" s="131" t="s">
        <v>23</v>
      </c>
      <c r="C267" s="131" t="s">
        <v>49</v>
      </c>
      <c r="D267" s="131" t="s">
        <v>140</v>
      </c>
      <c r="E267" s="126">
        <v>45091</v>
      </c>
      <c r="F267" s="131" t="s">
        <v>141</v>
      </c>
      <c r="G267" s="146" t="s">
        <v>1634</v>
      </c>
      <c r="H267" s="125" t="s">
        <v>52</v>
      </c>
      <c r="I267" s="138" t="s">
        <v>53</v>
      </c>
      <c r="J267" s="125" t="s">
        <v>1638</v>
      </c>
      <c r="K267" s="131"/>
      <c r="L267" s="141">
        <v>5877696</v>
      </c>
      <c r="M267" s="135">
        <v>38696870</v>
      </c>
      <c r="N267" s="125" t="s">
        <v>54</v>
      </c>
      <c r="O267" s="125" t="s">
        <v>1644</v>
      </c>
      <c r="P267" s="134" t="s">
        <v>1294</v>
      </c>
      <c r="Q267" s="131"/>
      <c r="R267" s="139"/>
      <c r="S267" s="125" t="s">
        <v>27</v>
      </c>
      <c r="T267" s="125">
        <v>199</v>
      </c>
      <c r="U267" s="126">
        <v>45091</v>
      </c>
      <c r="V267" s="126">
        <v>45290</v>
      </c>
      <c r="W267" s="126"/>
      <c r="X267" s="131" t="s">
        <v>28</v>
      </c>
      <c r="Y267" s="132" t="s">
        <v>704</v>
      </c>
      <c r="Z267" s="131">
        <v>2023</v>
      </c>
      <c r="AA267" s="131" t="s">
        <v>58</v>
      </c>
    </row>
    <row r="268" spans="1:27" x14ac:dyDescent="0.25">
      <c r="A268" s="155">
        <v>232</v>
      </c>
      <c r="B268" s="131" t="s">
        <v>23</v>
      </c>
      <c r="C268" s="131" t="s">
        <v>49</v>
      </c>
      <c r="D268" s="131" t="s">
        <v>127</v>
      </c>
      <c r="E268" s="126">
        <v>45091</v>
      </c>
      <c r="F268" s="131" t="s">
        <v>128</v>
      </c>
      <c r="G268" s="131" t="s">
        <v>1635</v>
      </c>
      <c r="H268" s="125" t="s">
        <v>52</v>
      </c>
      <c r="I268" s="138" t="s">
        <v>53</v>
      </c>
      <c r="J268" s="125" t="s">
        <v>1638</v>
      </c>
      <c r="K268" s="131"/>
      <c r="L268" s="142">
        <v>2896360</v>
      </c>
      <c r="M268" s="142">
        <v>19019431</v>
      </c>
      <c r="N268" s="125" t="s">
        <v>54</v>
      </c>
      <c r="O268" s="125" t="s">
        <v>1644</v>
      </c>
      <c r="P268" s="134" t="s">
        <v>1291</v>
      </c>
      <c r="Q268" s="131"/>
      <c r="R268" s="139"/>
      <c r="S268" s="125" t="s">
        <v>129</v>
      </c>
      <c r="T268" s="125">
        <v>199</v>
      </c>
      <c r="U268" s="126">
        <v>45091</v>
      </c>
      <c r="V268" s="126">
        <v>45290</v>
      </c>
      <c r="W268" s="126"/>
      <c r="X268" s="131" t="s">
        <v>28</v>
      </c>
      <c r="Y268" s="132" t="s">
        <v>705</v>
      </c>
      <c r="Z268" s="131">
        <v>2023</v>
      </c>
      <c r="AA268" s="131" t="s">
        <v>58</v>
      </c>
    </row>
    <row r="269" spans="1:27" x14ac:dyDescent="0.25">
      <c r="A269" s="155">
        <v>233</v>
      </c>
      <c r="B269" s="131" t="s">
        <v>23</v>
      </c>
      <c r="C269" s="131" t="s">
        <v>49</v>
      </c>
      <c r="D269" s="131" t="s">
        <v>104</v>
      </c>
      <c r="E269" s="126">
        <v>45090</v>
      </c>
      <c r="F269" s="131" t="s">
        <v>105</v>
      </c>
      <c r="G269" s="131" t="s">
        <v>1635</v>
      </c>
      <c r="H269" s="125" t="s">
        <v>52</v>
      </c>
      <c r="I269" s="138" t="s">
        <v>53</v>
      </c>
      <c r="J269" s="125" t="s">
        <v>1638</v>
      </c>
      <c r="K269" s="131"/>
      <c r="L269" s="142">
        <v>2896360</v>
      </c>
      <c r="M269" s="142">
        <v>18633249</v>
      </c>
      <c r="N269" s="125" t="s">
        <v>54</v>
      </c>
      <c r="O269" s="125" t="s">
        <v>1644</v>
      </c>
      <c r="P269" s="129" t="s">
        <v>1286</v>
      </c>
      <c r="Q269" s="131"/>
      <c r="R269" s="139"/>
      <c r="S269" s="125" t="s">
        <v>106</v>
      </c>
      <c r="T269" s="125">
        <v>200</v>
      </c>
      <c r="U269" s="126">
        <v>45090</v>
      </c>
      <c r="V269" s="126">
        <v>45286</v>
      </c>
      <c r="W269" s="126"/>
      <c r="X269" s="131" t="s">
        <v>28</v>
      </c>
      <c r="Y269" s="132" t="s">
        <v>706</v>
      </c>
      <c r="Z269" s="131">
        <v>2023</v>
      </c>
      <c r="AA269" s="131" t="s">
        <v>58</v>
      </c>
    </row>
    <row r="270" spans="1:27" x14ac:dyDescent="0.25">
      <c r="A270" s="155">
        <v>234</v>
      </c>
      <c r="B270" s="131" t="s">
        <v>23</v>
      </c>
      <c r="C270" s="131" t="s">
        <v>49</v>
      </c>
      <c r="D270" s="131" t="s">
        <v>114</v>
      </c>
      <c r="E270" s="126">
        <v>45090</v>
      </c>
      <c r="F270" s="131" t="s">
        <v>115</v>
      </c>
      <c r="G270" s="131" t="s">
        <v>1635</v>
      </c>
      <c r="H270" s="125" t="s">
        <v>52</v>
      </c>
      <c r="I270" s="138" t="s">
        <v>53</v>
      </c>
      <c r="J270" s="125" t="s">
        <v>1638</v>
      </c>
      <c r="K270" s="131"/>
      <c r="L270" s="142">
        <v>2729728</v>
      </c>
      <c r="M270" s="142">
        <v>18016205</v>
      </c>
      <c r="N270" s="125" t="s">
        <v>54</v>
      </c>
      <c r="O270" s="125" t="s">
        <v>1644</v>
      </c>
      <c r="P270" s="134" t="s">
        <v>1288</v>
      </c>
      <c r="Q270" s="131"/>
      <c r="R270" s="139"/>
      <c r="S270" s="125" t="s">
        <v>116</v>
      </c>
      <c r="T270" s="125">
        <v>200</v>
      </c>
      <c r="U270" s="126">
        <v>45090</v>
      </c>
      <c r="V270" s="126">
        <v>45290</v>
      </c>
      <c r="W270" s="126"/>
      <c r="X270" s="131" t="s">
        <v>28</v>
      </c>
      <c r="Y270" s="132" t="s">
        <v>707</v>
      </c>
      <c r="Z270" s="131">
        <v>2023</v>
      </c>
      <c r="AA270" s="131" t="s">
        <v>58</v>
      </c>
    </row>
    <row r="271" spans="1:27" x14ac:dyDescent="0.25">
      <c r="A271" s="155">
        <v>235</v>
      </c>
      <c r="B271" s="131" t="s">
        <v>23</v>
      </c>
      <c r="C271" s="131" t="s">
        <v>49</v>
      </c>
      <c r="D271" s="131" t="s">
        <v>708</v>
      </c>
      <c r="E271" s="126">
        <v>45090</v>
      </c>
      <c r="F271" s="131" t="s">
        <v>124</v>
      </c>
      <c r="G271" s="131" t="s">
        <v>1635</v>
      </c>
      <c r="H271" s="125" t="s">
        <v>52</v>
      </c>
      <c r="I271" s="138" t="s">
        <v>53</v>
      </c>
      <c r="J271" s="125" t="s">
        <v>1638</v>
      </c>
      <c r="K271" s="131"/>
      <c r="L271" s="142">
        <v>2896360</v>
      </c>
      <c r="M271" s="142">
        <v>19115976</v>
      </c>
      <c r="N271" s="125" t="s">
        <v>54</v>
      </c>
      <c r="O271" s="125" t="s">
        <v>1644</v>
      </c>
      <c r="P271" s="134" t="s">
        <v>1290</v>
      </c>
      <c r="Q271" s="131"/>
      <c r="R271" s="139"/>
      <c r="S271" s="125" t="s">
        <v>27</v>
      </c>
      <c r="T271" s="125">
        <v>200</v>
      </c>
      <c r="U271" s="126">
        <v>45090</v>
      </c>
      <c r="V271" s="126">
        <v>45290</v>
      </c>
      <c r="W271" s="126"/>
      <c r="X271" s="131" t="s">
        <v>28</v>
      </c>
      <c r="Y271" s="132" t="s">
        <v>709</v>
      </c>
      <c r="Z271" s="131">
        <v>2023</v>
      </c>
      <c r="AA271" s="131" t="s">
        <v>58</v>
      </c>
    </row>
    <row r="272" spans="1:27" x14ac:dyDescent="0.25">
      <c r="A272" s="155">
        <v>236</v>
      </c>
      <c r="B272" s="131" t="s">
        <v>23</v>
      </c>
      <c r="C272" s="131" t="s">
        <v>49</v>
      </c>
      <c r="D272" s="131" t="s">
        <v>92</v>
      </c>
      <c r="E272" s="126">
        <v>45090</v>
      </c>
      <c r="F272" s="131" t="s">
        <v>93</v>
      </c>
      <c r="G272" s="131" t="s">
        <v>1635</v>
      </c>
      <c r="H272" s="125" t="s">
        <v>52</v>
      </c>
      <c r="I272" s="138" t="s">
        <v>53</v>
      </c>
      <c r="J272" s="125" t="s">
        <v>1638</v>
      </c>
      <c r="K272" s="131"/>
      <c r="L272" s="142">
        <v>2896360</v>
      </c>
      <c r="M272" s="142">
        <v>19115976</v>
      </c>
      <c r="N272" s="125" t="s">
        <v>54</v>
      </c>
      <c r="O272" s="125" t="s">
        <v>1644</v>
      </c>
      <c r="P272" s="134" t="s">
        <v>1283</v>
      </c>
      <c r="Q272" s="131"/>
      <c r="R272" s="139"/>
      <c r="S272" s="125" t="s">
        <v>94</v>
      </c>
      <c r="T272" s="125">
        <v>200</v>
      </c>
      <c r="U272" s="126">
        <v>45090</v>
      </c>
      <c r="V272" s="126">
        <v>45290</v>
      </c>
      <c r="W272" s="126"/>
      <c r="X272" s="131" t="s">
        <v>28</v>
      </c>
      <c r="Y272" s="132" t="s">
        <v>710</v>
      </c>
      <c r="Z272" s="131">
        <v>2023</v>
      </c>
      <c r="AA272" s="131" t="s">
        <v>58</v>
      </c>
    </row>
    <row r="273" spans="1:27" x14ac:dyDescent="0.25">
      <c r="A273" s="155">
        <v>237</v>
      </c>
      <c r="B273" s="131" t="s">
        <v>23</v>
      </c>
      <c r="C273" s="131" t="s">
        <v>49</v>
      </c>
      <c r="D273" s="131" t="s">
        <v>75</v>
      </c>
      <c r="E273" s="126">
        <v>45090</v>
      </c>
      <c r="F273" s="133" t="s">
        <v>76</v>
      </c>
      <c r="G273" s="146" t="s">
        <v>1634</v>
      </c>
      <c r="H273" s="125" t="s">
        <v>52</v>
      </c>
      <c r="I273" s="138" t="s">
        <v>53</v>
      </c>
      <c r="J273" s="125" t="s">
        <v>1638</v>
      </c>
      <c r="K273" s="131"/>
      <c r="L273" s="142">
        <v>3535980</v>
      </c>
      <c r="M273" s="142">
        <v>21215880</v>
      </c>
      <c r="N273" s="125" t="s">
        <v>54</v>
      </c>
      <c r="O273" s="125" t="s">
        <v>1644</v>
      </c>
      <c r="P273" s="134" t="s">
        <v>1279</v>
      </c>
      <c r="Q273" s="131"/>
      <c r="R273" s="139"/>
      <c r="S273" s="125" t="s">
        <v>72</v>
      </c>
      <c r="T273" s="125">
        <v>183</v>
      </c>
      <c r="U273" s="126">
        <v>45089</v>
      </c>
      <c r="V273" s="126">
        <v>45273</v>
      </c>
      <c r="W273" s="126"/>
      <c r="X273" s="131" t="s">
        <v>28</v>
      </c>
      <c r="Y273" s="132" t="s">
        <v>711</v>
      </c>
      <c r="Z273" s="131">
        <v>2023</v>
      </c>
      <c r="AA273" s="131" t="s">
        <v>58</v>
      </c>
    </row>
    <row r="274" spans="1:27" x14ac:dyDescent="0.25">
      <c r="A274" s="155">
        <v>238</v>
      </c>
      <c r="B274" s="131" t="s">
        <v>23</v>
      </c>
      <c r="C274" s="131" t="s">
        <v>49</v>
      </c>
      <c r="D274" s="131" t="s">
        <v>712</v>
      </c>
      <c r="E274" s="126">
        <v>45090</v>
      </c>
      <c r="F274" s="131" t="s">
        <v>713</v>
      </c>
      <c r="G274" s="146" t="s">
        <v>1634</v>
      </c>
      <c r="H274" s="125" t="s">
        <v>52</v>
      </c>
      <c r="I274" s="138" t="s">
        <v>53</v>
      </c>
      <c r="J274" s="125" t="s">
        <v>1638</v>
      </c>
      <c r="K274" s="131"/>
      <c r="L274" s="142">
        <v>3535980</v>
      </c>
      <c r="M274" s="142">
        <v>21215880</v>
      </c>
      <c r="N274" s="125" t="s">
        <v>54</v>
      </c>
      <c r="O274" s="125" t="s">
        <v>1644</v>
      </c>
      <c r="P274" s="134" t="s">
        <v>1424</v>
      </c>
      <c r="Q274" s="131"/>
      <c r="R274" s="139"/>
      <c r="S274" s="125" t="s">
        <v>72</v>
      </c>
      <c r="T274" s="125">
        <v>183</v>
      </c>
      <c r="U274" s="126">
        <v>45090</v>
      </c>
      <c r="V274" s="126">
        <v>45272</v>
      </c>
      <c r="W274" s="126"/>
      <c r="X274" s="131" t="s">
        <v>56</v>
      </c>
      <c r="Y274" s="132" t="s">
        <v>714</v>
      </c>
      <c r="Z274" s="131">
        <v>2023</v>
      </c>
      <c r="AA274" s="131" t="s">
        <v>58</v>
      </c>
    </row>
    <row r="275" spans="1:27" x14ac:dyDescent="0.25">
      <c r="A275" s="155">
        <v>239</v>
      </c>
      <c r="B275" s="131" t="s">
        <v>23</v>
      </c>
      <c r="C275" s="131" t="s">
        <v>49</v>
      </c>
      <c r="D275" s="131" t="s">
        <v>715</v>
      </c>
      <c r="E275" s="126">
        <v>45090</v>
      </c>
      <c r="F275" s="133" t="s">
        <v>84</v>
      </c>
      <c r="G275" s="131" t="s">
        <v>1635</v>
      </c>
      <c r="H275" s="125" t="s">
        <v>52</v>
      </c>
      <c r="I275" s="138" t="s">
        <v>53</v>
      </c>
      <c r="J275" s="125" t="s">
        <v>1638</v>
      </c>
      <c r="K275" s="131"/>
      <c r="L275" s="142">
        <v>2896360</v>
      </c>
      <c r="M275" s="142">
        <v>19115976</v>
      </c>
      <c r="N275" s="125" t="s">
        <v>54</v>
      </c>
      <c r="O275" s="125" t="s">
        <v>1644</v>
      </c>
      <c r="P275" s="129" t="s">
        <v>1281</v>
      </c>
      <c r="Q275" s="131"/>
      <c r="R275" s="139"/>
      <c r="S275" s="125" t="s">
        <v>85</v>
      </c>
      <c r="T275" s="125">
        <v>200</v>
      </c>
      <c r="U275" s="126">
        <v>45090</v>
      </c>
      <c r="V275" s="126">
        <v>45290</v>
      </c>
      <c r="W275" s="126"/>
      <c r="X275" s="131" t="s">
        <v>28</v>
      </c>
      <c r="Y275" s="132" t="s">
        <v>716</v>
      </c>
      <c r="Z275" s="131">
        <v>2023</v>
      </c>
      <c r="AA275" s="131" t="s">
        <v>58</v>
      </c>
    </row>
    <row r="276" spans="1:27" x14ac:dyDescent="0.25">
      <c r="A276" s="155">
        <v>240</v>
      </c>
      <c r="B276" s="131" t="s">
        <v>23</v>
      </c>
      <c r="C276" s="131" t="s">
        <v>49</v>
      </c>
      <c r="D276" s="131" t="s">
        <v>717</v>
      </c>
      <c r="E276" s="126">
        <v>45091</v>
      </c>
      <c r="F276" s="133" t="s">
        <v>133</v>
      </c>
      <c r="G276" s="131" t="s">
        <v>1635</v>
      </c>
      <c r="H276" s="125" t="s">
        <v>52</v>
      </c>
      <c r="I276" s="138" t="s">
        <v>53</v>
      </c>
      <c r="J276" s="125" t="s">
        <v>1638</v>
      </c>
      <c r="K276" s="131"/>
      <c r="L276" s="142">
        <v>2896360</v>
      </c>
      <c r="M276" s="142">
        <v>19019431</v>
      </c>
      <c r="N276" s="125" t="s">
        <v>54</v>
      </c>
      <c r="O276" s="125" t="s">
        <v>1644</v>
      </c>
      <c r="P276" s="134" t="s">
        <v>1292</v>
      </c>
      <c r="Q276" s="131"/>
      <c r="R276" s="139"/>
      <c r="S276" s="125" t="s">
        <v>134</v>
      </c>
      <c r="T276" s="125">
        <v>199</v>
      </c>
      <c r="U276" s="126">
        <v>45091</v>
      </c>
      <c r="V276" s="126">
        <v>45290</v>
      </c>
      <c r="W276" s="126"/>
      <c r="X276" s="131" t="s">
        <v>28</v>
      </c>
      <c r="Y276" s="132" t="s">
        <v>718</v>
      </c>
      <c r="Z276" s="131">
        <v>2023</v>
      </c>
      <c r="AA276" s="131" t="s">
        <v>58</v>
      </c>
    </row>
    <row r="277" spans="1:27" x14ac:dyDescent="0.25">
      <c r="A277" s="155">
        <v>241</v>
      </c>
      <c r="B277" s="131" t="s">
        <v>23</v>
      </c>
      <c r="C277" s="131" t="s">
        <v>49</v>
      </c>
      <c r="D277" s="131" t="s">
        <v>173</v>
      </c>
      <c r="E277" s="126">
        <v>45092</v>
      </c>
      <c r="F277" s="133" t="s">
        <v>174</v>
      </c>
      <c r="G277" s="131" t="s">
        <v>1635</v>
      </c>
      <c r="H277" s="125" t="s">
        <v>52</v>
      </c>
      <c r="I277" s="138" t="s">
        <v>53</v>
      </c>
      <c r="J277" s="125" t="s">
        <v>1638</v>
      </c>
      <c r="K277" s="131"/>
      <c r="L277" s="141">
        <v>2481571</v>
      </c>
      <c r="M277" s="142">
        <v>16212931</v>
      </c>
      <c r="N277" s="125" t="s">
        <v>54</v>
      </c>
      <c r="O277" s="125" t="s">
        <v>1644</v>
      </c>
      <c r="P277" s="134" t="s">
        <v>1302</v>
      </c>
      <c r="Q277" s="131"/>
      <c r="R277" s="139"/>
      <c r="S277" s="125" t="s">
        <v>27</v>
      </c>
      <c r="T277" s="125">
        <v>198</v>
      </c>
      <c r="U277" s="126">
        <v>45092</v>
      </c>
      <c r="V277" s="126">
        <v>45290</v>
      </c>
      <c r="W277" s="126"/>
      <c r="X277" s="131" t="s">
        <v>28</v>
      </c>
      <c r="Y277" s="132" t="s">
        <v>719</v>
      </c>
      <c r="Z277" s="131">
        <v>2023</v>
      </c>
      <c r="AA277" s="131" t="s">
        <v>58</v>
      </c>
    </row>
    <row r="278" spans="1:27" x14ac:dyDescent="0.25">
      <c r="A278" s="155">
        <v>242</v>
      </c>
      <c r="B278" s="131" t="s">
        <v>23</v>
      </c>
      <c r="C278" s="131" t="s">
        <v>49</v>
      </c>
      <c r="D278" s="131" t="s">
        <v>109</v>
      </c>
      <c r="E278" s="126">
        <v>45092</v>
      </c>
      <c r="F278" s="133" t="s">
        <v>720</v>
      </c>
      <c r="G278" s="131" t="s">
        <v>1635</v>
      </c>
      <c r="H278" s="125" t="s">
        <v>52</v>
      </c>
      <c r="I278" s="138" t="s">
        <v>53</v>
      </c>
      <c r="J278" s="125" t="s">
        <v>1638</v>
      </c>
      <c r="K278" s="131"/>
      <c r="L278" s="142">
        <v>2896360</v>
      </c>
      <c r="M278" s="142">
        <v>18922885</v>
      </c>
      <c r="N278" s="125" t="s">
        <v>54</v>
      </c>
      <c r="O278" s="125" t="s">
        <v>1644</v>
      </c>
      <c r="P278" s="134" t="s">
        <v>1287</v>
      </c>
      <c r="Q278" s="131"/>
      <c r="R278" s="139"/>
      <c r="S278" s="125" t="s">
        <v>111</v>
      </c>
      <c r="T278" s="125">
        <v>189</v>
      </c>
      <c r="U278" s="126">
        <v>45092</v>
      </c>
      <c r="V278" s="126">
        <v>45290</v>
      </c>
      <c r="W278" s="126"/>
      <c r="X278" s="131" t="s">
        <v>28</v>
      </c>
      <c r="Y278" s="132" t="s">
        <v>721</v>
      </c>
      <c r="Z278" s="131">
        <v>2023</v>
      </c>
      <c r="AA278" s="131" t="s">
        <v>58</v>
      </c>
    </row>
    <row r="279" spans="1:27" x14ac:dyDescent="0.25">
      <c r="A279" s="155">
        <v>243</v>
      </c>
      <c r="B279" s="131" t="s">
        <v>23</v>
      </c>
      <c r="C279" s="131" t="s">
        <v>49</v>
      </c>
      <c r="D279" s="131" t="s">
        <v>182</v>
      </c>
      <c r="E279" s="126">
        <v>45093</v>
      </c>
      <c r="F279" s="133" t="s">
        <v>183</v>
      </c>
      <c r="G279" s="131" t="s">
        <v>1635</v>
      </c>
      <c r="H279" s="125" t="s">
        <v>52</v>
      </c>
      <c r="I279" s="138" t="s">
        <v>53</v>
      </c>
      <c r="J279" s="125" t="s">
        <v>1638</v>
      </c>
      <c r="K279" s="131"/>
      <c r="L279" s="142">
        <v>2896360</v>
      </c>
      <c r="M279" s="142">
        <v>18826340</v>
      </c>
      <c r="N279" s="125" t="s">
        <v>54</v>
      </c>
      <c r="O279" s="125" t="s">
        <v>1644</v>
      </c>
      <c r="P279" s="129" t="s">
        <v>1305</v>
      </c>
      <c r="Q279" s="131"/>
      <c r="R279" s="139"/>
      <c r="S279" s="125" t="s">
        <v>184</v>
      </c>
      <c r="T279" s="125">
        <v>197</v>
      </c>
      <c r="U279" s="126">
        <v>45093</v>
      </c>
      <c r="V279" s="126">
        <v>45290</v>
      </c>
      <c r="W279" s="126"/>
      <c r="X279" s="131" t="s">
        <v>28</v>
      </c>
      <c r="Y279" s="132" t="s">
        <v>722</v>
      </c>
      <c r="Z279" s="131">
        <v>2023</v>
      </c>
      <c r="AA279" s="131" t="s">
        <v>58</v>
      </c>
    </row>
    <row r="280" spans="1:27" x14ac:dyDescent="0.25">
      <c r="A280" s="155">
        <v>244</v>
      </c>
      <c r="B280" s="131" t="s">
        <v>23</v>
      </c>
      <c r="C280" s="131" t="s">
        <v>49</v>
      </c>
      <c r="D280" s="131" t="s">
        <v>723</v>
      </c>
      <c r="E280" s="126">
        <v>45093</v>
      </c>
      <c r="F280" s="133" t="s">
        <v>724</v>
      </c>
      <c r="G280" s="146" t="s">
        <v>1634</v>
      </c>
      <c r="H280" s="125" t="s">
        <v>52</v>
      </c>
      <c r="I280" s="138" t="s">
        <v>53</v>
      </c>
      <c r="J280" s="125" t="s">
        <v>1638</v>
      </c>
      <c r="K280" s="131"/>
      <c r="L280" s="142">
        <v>5271477</v>
      </c>
      <c r="M280" s="142">
        <v>34264600</v>
      </c>
      <c r="N280" s="125" t="s">
        <v>54</v>
      </c>
      <c r="O280" s="125" t="s">
        <v>1644</v>
      </c>
      <c r="P280" s="134" t="s">
        <v>1425</v>
      </c>
      <c r="Q280" s="131"/>
      <c r="R280" s="139"/>
      <c r="S280" s="125" t="s">
        <v>27</v>
      </c>
      <c r="T280" s="125">
        <v>197</v>
      </c>
      <c r="U280" s="126">
        <v>45093</v>
      </c>
      <c r="V280" s="126">
        <v>45290</v>
      </c>
      <c r="W280" s="126"/>
      <c r="X280" s="131" t="s">
        <v>28</v>
      </c>
      <c r="Y280" s="132" t="s">
        <v>725</v>
      </c>
      <c r="Z280" s="131">
        <v>2023</v>
      </c>
      <c r="AA280" s="131" t="s">
        <v>58</v>
      </c>
    </row>
    <row r="281" spans="1:27" x14ac:dyDescent="0.25">
      <c r="A281" s="155">
        <v>245</v>
      </c>
      <c r="B281" s="131" t="s">
        <v>23</v>
      </c>
      <c r="C281" s="131" t="s">
        <v>49</v>
      </c>
      <c r="D281" s="131" t="s">
        <v>187</v>
      </c>
      <c r="E281" s="126">
        <v>45093</v>
      </c>
      <c r="F281" s="133" t="s">
        <v>188</v>
      </c>
      <c r="G281" s="131" t="s">
        <v>1635</v>
      </c>
      <c r="H281" s="125" t="s">
        <v>52</v>
      </c>
      <c r="I281" s="138" t="s">
        <v>53</v>
      </c>
      <c r="J281" s="125" t="s">
        <v>1638</v>
      </c>
      <c r="K281" s="131"/>
      <c r="L281" s="141">
        <v>2896360</v>
      </c>
      <c r="M281" s="142">
        <v>18826340</v>
      </c>
      <c r="N281" s="125" t="s">
        <v>54</v>
      </c>
      <c r="O281" s="125" t="s">
        <v>1644</v>
      </c>
      <c r="P281" s="129" t="s">
        <v>1306</v>
      </c>
      <c r="Q281" s="131"/>
      <c r="R281" s="139"/>
      <c r="S281" s="125" t="s">
        <v>189</v>
      </c>
      <c r="T281" s="125">
        <v>197</v>
      </c>
      <c r="U281" s="126">
        <v>45093</v>
      </c>
      <c r="V281" s="126">
        <v>45290</v>
      </c>
      <c r="W281" s="126"/>
      <c r="X281" s="131" t="s">
        <v>28</v>
      </c>
      <c r="Y281" s="132" t="s">
        <v>726</v>
      </c>
      <c r="Z281" s="131">
        <v>2023</v>
      </c>
      <c r="AA281" s="131" t="s">
        <v>58</v>
      </c>
    </row>
    <row r="282" spans="1:27" x14ac:dyDescent="0.25">
      <c r="A282" s="155">
        <v>246</v>
      </c>
      <c r="B282" s="131" t="s">
        <v>23</v>
      </c>
      <c r="C282" s="131" t="s">
        <v>49</v>
      </c>
      <c r="D282" s="131" t="s">
        <v>232</v>
      </c>
      <c r="E282" s="126">
        <v>45097</v>
      </c>
      <c r="F282" s="133" t="s">
        <v>233</v>
      </c>
      <c r="G282" s="146" t="s">
        <v>1634</v>
      </c>
      <c r="H282" s="125" t="s">
        <v>52</v>
      </c>
      <c r="I282" s="138" t="s">
        <v>53</v>
      </c>
      <c r="J282" s="125" t="s">
        <v>1638</v>
      </c>
      <c r="K282" s="131"/>
      <c r="L282" s="141">
        <v>4820400</v>
      </c>
      <c r="M282" s="142">
        <v>30689880</v>
      </c>
      <c r="N282" s="125" t="s">
        <v>54</v>
      </c>
      <c r="O282" s="125" t="s">
        <v>1644</v>
      </c>
      <c r="P282" s="129" t="s">
        <v>1319</v>
      </c>
      <c r="Q282" s="131"/>
      <c r="R282" s="139"/>
      <c r="S282" s="125" t="s">
        <v>116</v>
      </c>
      <c r="T282" s="125">
        <v>193</v>
      </c>
      <c r="U282" s="126">
        <v>45097</v>
      </c>
      <c r="V282" s="126">
        <v>45290</v>
      </c>
      <c r="W282" s="126"/>
      <c r="X282" s="131" t="s">
        <v>28</v>
      </c>
      <c r="Y282" s="132" t="s">
        <v>727</v>
      </c>
      <c r="Z282" s="131">
        <v>2023</v>
      </c>
      <c r="AA282" s="131" t="s">
        <v>58</v>
      </c>
    </row>
    <row r="283" spans="1:27" x14ac:dyDescent="0.25">
      <c r="A283" s="155">
        <v>247</v>
      </c>
      <c r="B283" s="131" t="s">
        <v>23</v>
      </c>
      <c r="C283" s="131" t="s">
        <v>49</v>
      </c>
      <c r="D283" s="131" t="s">
        <v>277</v>
      </c>
      <c r="E283" s="126">
        <v>45098</v>
      </c>
      <c r="F283" s="133" t="s">
        <v>278</v>
      </c>
      <c r="G283" s="131" t="s">
        <v>1635</v>
      </c>
      <c r="H283" s="125" t="s">
        <v>52</v>
      </c>
      <c r="I283" s="138" t="s">
        <v>53</v>
      </c>
      <c r="J283" s="125" t="s">
        <v>1638</v>
      </c>
      <c r="K283" s="131"/>
      <c r="L283" s="141">
        <v>2896360</v>
      </c>
      <c r="M283" s="142">
        <v>18343613</v>
      </c>
      <c r="N283" s="125" t="s">
        <v>54</v>
      </c>
      <c r="O283" s="125" t="s">
        <v>1644</v>
      </c>
      <c r="P283" s="129" t="s">
        <v>1329</v>
      </c>
      <c r="Q283" s="131"/>
      <c r="R283" s="139"/>
      <c r="S283" s="125" t="s">
        <v>279</v>
      </c>
      <c r="T283" s="125">
        <v>192</v>
      </c>
      <c r="U283" s="126">
        <v>45098</v>
      </c>
      <c r="V283" s="126">
        <v>45290</v>
      </c>
      <c r="W283" s="126"/>
      <c r="X283" s="131" t="s">
        <v>28</v>
      </c>
      <c r="Y283" s="132" t="s">
        <v>728</v>
      </c>
      <c r="Z283" s="131">
        <v>2023</v>
      </c>
      <c r="AA283" s="131" t="s">
        <v>58</v>
      </c>
    </row>
    <row r="284" spans="1:27" x14ac:dyDescent="0.25">
      <c r="A284" s="155">
        <v>248</v>
      </c>
      <c r="B284" s="131" t="s">
        <v>23</v>
      </c>
      <c r="C284" s="131" t="s">
        <v>49</v>
      </c>
      <c r="D284" s="131" t="s">
        <v>729</v>
      </c>
      <c r="E284" s="126">
        <v>45099</v>
      </c>
      <c r="F284" s="133" t="s">
        <v>335</v>
      </c>
      <c r="G284" s="131" t="s">
        <v>1635</v>
      </c>
      <c r="H284" s="125" t="s">
        <v>52</v>
      </c>
      <c r="I284" s="138" t="s">
        <v>53</v>
      </c>
      <c r="J284" s="125" t="s">
        <v>1638</v>
      </c>
      <c r="K284" s="131"/>
      <c r="L284" s="142">
        <v>2896360</v>
      </c>
      <c r="M284" s="142">
        <v>18247067</v>
      </c>
      <c r="N284" s="125" t="s">
        <v>54</v>
      </c>
      <c r="O284" s="125" t="s">
        <v>1644</v>
      </c>
      <c r="P284" s="129" t="s">
        <v>1341</v>
      </c>
      <c r="Q284" s="131"/>
      <c r="R284" s="139"/>
      <c r="S284" s="125" t="s">
        <v>336</v>
      </c>
      <c r="T284" s="125">
        <v>191</v>
      </c>
      <c r="U284" s="126">
        <v>45099</v>
      </c>
      <c r="V284" s="126">
        <v>45290</v>
      </c>
      <c r="W284" s="126"/>
      <c r="X284" s="131" t="s">
        <v>28</v>
      </c>
      <c r="Y284" s="132" t="s">
        <v>730</v>
      </c>
      <c r="Z284" s="131">
        <v>2023</v>
      </c>
      <c r="AA284" s="131" t="s">
        <v>58</v>
      </c>
    </row>
    <row r="285" spans="1:27" x14ac:dyDescent="0.25">
      <c r="A285" s="155">
        <v>249</v>
      </c>
      <c r="B285" s="131" t="s">
        <v>23</v>
      </c>
      <c r="C285" s="131" t="s">
        <v>49</v>
      </c>
      <c r="D285" s="131" t="s">
        <v>367</v>
      </c>
      <c r="E285" s="126">
        <v>45100</v>
      </c>
      <c r="F285" s="133" t="s">
        <v>368</v>
      </c>
      <c r="G285" s="146" t="s">
        <v>1634</v>
      </c>
      <c r="H285" s="125" t="s">
        <v>52</v>
      </c>
      <c r="I285" s="138" t="s">
        <v>53</v>
      </c>
      <c r="J285" s="125" t="s">
        <v>1638</v>
      </c>
      <c r="K285" s="131"/>
      <c r="L285" s="142">
        <v>3889578</v>
      </c>
      <c r="M285" s="142">
        <v>23337468</v>
      </c>
      <c r="N285" s="125" t="s">
        <v>54</v>
      </c>
      <c r="O285" s="125" t="s">
        <v>1644</v>
      </c>
      <c r="P285" s="129" t="s">
        <v>1348</v>
      </c>
      <c r="Q285" s="131"/>
      <c r="R285" s="139"/>
      <c r="S285" s="125" t="s">
        <v>106</v>
      </c>
      <c r="T285" s="125">
        <v>183</v>
      </c>
      <c r="U285" s="126">
        <v>45100</v>
      </c>
      <c r="V285" s="126">
        <v>45283</v>
      </c>
      <c r="W285" s="126"/>
      <c r="X285" s="131" t="s">
        <v>28</v>
      </c>
      <c r="Y285" s="132" t="s">
        <v>731</v>
      </c>
      <c r="Z285" s="131">
        <v>2023</v>
      </c>
      <c r="AA285" s="131" t="s">
        <v>58</v>
      </c>
    </row>
    <row r="286" spans="1:27" x14ac:dyDescent="0.25">
      <c r="A286" s="155">
        <v>250</v>
      </c>
      <c r="B286" s="131" t="s">
        <v>23</v>
      </c>
      <c r="C286" s="131" t="s">
        <v>49</v>
      </c>
      <c r="D286" s="131" t="s">
        <v>732</v>
      </c>
      <c r="E286" s="126">
        <v>45100</v>
      </c>
      <c r="F286" s="133" t="s">
        <v>733</v>
      </c>
      <c r="G286" s="146" t="s">
        <v>1634</v>
      </c>
      <c r="H286" s="125" t="s">
        <v>52</v>
      </c>
      <c r="I286" s="138" t="s">
        <v>53</v>
      </c>
      <c r="J286" s="125" t="s">
        <v>1638</v>
      </c>
      <c r="K286" s="131"/>
      <c r="L286" s="142">
        <v>5271477</v>
      </c>
      <c r="M286" s="142">
        <v>21085908</v>
      </c>
      <c r="N286" s="125" t="s">
        <v>54</v>
      </c>
      <c r="O286" s="125" t="s">
        <v>1644</v>
      </c>
      <c r="P286" s="129" t="s">
        <v>1426</v>
      </c>
      <c r="Q286" s="131"/>
      <c r="R286" s="139"/>
      <c r="S286" s="125" t="s">
        <v>94</v>
      </c>
      <c r="T286" s="125">
        <v>121</v>
      </c>
      <c r="U286" s="126">
        <v>45100</v>
      </c>
      <c r="V286" s="126">
        <v>45282</v>
      </c>
      <c r="W286" s="126"/>
      <c r="X286" s="131" t="s">
        <v>28</v>
      </c>
      <c r="Y286" s="132" t="s">
        <v>731</v>
      </c>
      <c r="Z286" s="131">
        <v>2023</v>
      </c>
      <c r="AA286" s="131" t="s">
        <v>58</v>
      </c>
    </row>
    <row r="287" spans="1:27" x14ac:dyDescent="0.25">
      <c r="A287" s="155">
        <v>251</v>
      </c>
      <c r="B287" s="131" t="s">
        <v>23</v>
      </c>
      <c r="C287" s="131" t="s">
        <v>49</v>
      </c>
      <c r="D287" s="131" t="s">
        <v>352</v>
      </c>
      <c r="E287" s="126">
        <v>45100</v>
      </c>
      <c r="F287" s="133" t="s">
        <v>353</v>
      </c>
      <c r="G287" s="146" t="s">
        <v>1634</v>
      </c>
      <c r="H287" s="125" t="s">
        <v>52</v>
      </c>
      <c r="I287" s="138" t="s">
        <v>53</v>
      </c>
      <c r="J287" s="125" t="s">
        <v>1638</v>
      </c>
      <c r="K287" s="131"/>
      <c r="L287" s="141">
        <v>3535980</v>
      </c>
      <c r="M287" s="142">
        <v>21215880</v>
      </c>
      <c r="N287" s="125" t="s">
        <v>54</v>
      </c>
      <c r="O287" s="125" t="s">
        <v>1644</v>
      </c>
      <c r="P287" s="134" t="s">
        <v>1344</v>
      </c>
      <c r="Q287" s="131"/>
      <c r="R287" s="139"/>
      <c r="S287" s="125" t="s">
        <v>189</v>
      </c>
      <c r="T287" s="125">
        <v>183</v>
      </c>
      <c r="U287" s="126">
        <v>45100</v>
      </c>
      <c r="V287" s="126">
        <v>45283</v>
      </c>
      <c r="W287" s="126"/>
      <c r="X287" s="131" t="s">
        <v>28</v>
      </c>
      <c r="Y287" s="132" t="s">
        <v>730</v>
      </c>
      <c r="Z287" s="131">
        <v>2023</v>
      </c>
      <c r="AA287" s="131" t="s">
        <v>58</v>
      </c>
    </row>
    <row r="288" spans="1:27" x14ac:dyDescent="0.25">
      <c r="A288" s="155">
        <v>252</v>
      </c>
      <c r="B288" s="131" t="s">
        <v>23</v>
      </c>
      <c r="C288" s="131" t="s">
        <v>49</v>
      </c>
      <c r="D288" s="131" t="s">
        <v>734</v>
      </c>
      <c r="E288" s="126">
        <v>45100</v>
      </c>
      <c r="F288" s="133" t="s">
        <v>735</v>
      </c>
      <c r="G288" s="146" t="s">
        <v>1634</v>
      </c>
      <c r="H288" s="125" t="s">
        <v>52</v>
      </c>
      <c r="I288" s="138" t="s">
        <v>53</v>
      </c>
      <c r="J288" s="125" t="s">
        <v>1638</v>
      </c>
      <c r="K288" s="131"/>
      <c r="L288" s="141">
        <v>4278535</v>
      </c>
      <c r="M288" s="142">
        <v>18255083</v>
      </c>
      <c r="N288" s="125" t="s">
        <v>54</v>
      </c>
      <c r="O288" s="125" t="s">
        <v>1644</v>
      </c>
      <c r="P288" s="134" t="s">
        <v>1427</v>
      </c>
      <c r="Q288" s="131"/>
      <c r="R288" s="139"/>
      <c r="S288" s="125" t="s">
        <v>27</v>
      </c>
      <c r="T288" s="125">
        <v>125</v>
      </c>
      <c r="U288" s="126">
        <v>45100</v>
      </c>
      <c r="V288" s="126">
        <v>45290</v>
      </c>
      <c r="W288" s="126"/>
      <c r="X288" s="131" t="s">
        <v>28</v>
      </c>
      <c r="Y288" s="132" t="s">
        <v>736</v>
      </c>
      <c r="Z288" s="131">
        <v>2023</v>
      </c>
      <c r="AA288" s="131" t="s">
        <v>58</v>
      </c>
    </row>
    <row r="289" spans="1:27" x14ac:dyDescent="0.25">
      <c r="A289" s="155">
        <v>253</v>
      </c>
      <c r="B289" s="131" t="s">
        <v>23</v>
      </c>
      <c r="C289" s="131" t="s">
        <v>49</v>
      </c>
      <c r="D289" s="131" t="s">
        <v>391</v>
      </c>
      <c r="E289" s="126">
        <v>45103</v>
      </c>
      <c r="F289" s="133" t="s">
        <v>392</v>
      </c>
      <c r="G289" s="146" t="s">
        <v>1634</v>
      </c>
      <c r="H289" s="125" t="s">
        <v>52</v>
      </c>
      <c r="I289" s="138" t="s">
        <v>53</v>
      </c>
      <c r="J289" s="125" t="s">
        <v>1638</v>
      </c>
      <c r="K289" s="131"/>
      <c r="L289" s="142">
        <v>3399000</v>
      </c>
      <c r="M289" s="142">
        <v>20960500</v>
      </c>
      <c r="N289" s="125" t="s">
        <v>54</v>
      </c>
      <c r="O289" s="125" t="s">
        <v>1644</v>
      </c>
      <c r="P289" s="129" t="s">
        <v>1354</v>
      </c>
      <c r="Q289" s="131"/>
      <c r="R289" s="139"/>
      <c r="S289" s="125" t="s">
        <v>116</v>
      </c>
      <c r="T289" s="125">
        <v>187</v>
      </c>
      <c r="U289" s="126">
        <v>45103</v>
      </c>
      <c r="V289" s="126">
        <v>45290</v>
      </c>
      <c r="W289" s="126"/>
      <c r="X289" s="131" t="s">
        <v>28</v>
      </c>
      <c r="Y289" s="132" t="s">
        <v>737</v>
      </c>
      <c r="Z289" s="131">
        <v>2023</v>
      </c>
      <c r="AA289" s="131" t="s">
        <v>58</v>
      </c>
    </row>
    <row r="290" spans="1:27" x14ac:dyDescent="0.25">
      <c r="A290" s="155">
        <v>254</v>
      </c>
      <c r="B290" s="131" t="s">
        <v>23</v>
      </c>
      <c r="C290" s="131" t="s">
        <v>49</v>
      </c>
      <c r="D290" s="131" t="s">
        <v>371</v>
      </c>
      <c r="E290" s="126">
        <v>45103</v>
      </c>
      <c r="F290" s="133" t="s">
        <v>372</v>
      </c>
      <c r="G290" s="146" t="s">
        <v>1634</v>
      </c>
      <c r="H290" s="125" t="s">
        <v>52</v>
      </c>
      <c r="I290" s="138" t="s">
        <v>53</v>
      </c>
      <c r="J290" s="125" t="s">
        <v>1638</v>
      </c>
      <c r="K290" s="131"/>
      <c r="L290" s="142">
        <v>3889578</v>
      </c>
      <c r="M290" s="142">
        <v>23985731</v>
      </c>
      <c r="N290" s="125" t="s">
        <v>54</v>
      </c>
      <c r="O290" s="125" t="s">
        <v>1644</v>
      </c>
      <c r="P290" s="129" t="s">
        <v>1349</v>
      </c>
      <c r="Q290" s="131"/>
      <c r="R290" s="139"/>
      <c r="S290" s="125" t="s">
        <v>279</v>
      </c>
      <c r="T290" s="125">
        <v>187</v>
      </c>
      <c r="U290" s="126">
        <v>45103</v>
      </c>
      <c r="V290" s="126">
        <v>45290</v>
      </c>
      <c r="W290" s="126"/>
      <c r="X290" s="131" t="s">
        <v>28</v>
      </c>
      <c r="Y290" s="132" t="s">
        <v>738</v>
      </c>
      <c r="Z290" s="131">
        <v>2023</v>
      </c>
      <c r="AA290" s="131" t="s">
        <v>58</v>
      </c>
    </row>
    <row r="291" spans="1:27" x14ac:dyDescent="0.25">
      <c r="A291" s="155">
        <v>255</v>
      </c>
      <c r="B291" s="131" t="s">
        <v>23</v>
      </c>
      <c r="C291" s="131" t="s">
        <v>49</v>
      </c>
      <c r="D291" s="131" t="s">
        <v>298</v>
      </c>
      <c r="E291" s="126">
        <v>45103</v>
      </c>
      <c r="F291" s="133" t="s">
        <v>299</v>
      </c>
      <c r="G291" s="146" t="s">
        <v>1634</v>
      </c>
      <c r="H291" s="125" t="s">
        <v>52</v>
      </c>
      <c r="I291" s="138" t="s">
        <v>53</v>
      </c>
      <c r="J291" s="125" t="s">
        <v>1638</v>
      </c>
      <c r="K291" s="131"/>
      <c r="L291" s="142">
        <v>4727782</v>
      </c>
      <c r="M291" s="142">
        <v>29154655</v>
      </c>
      <c r="N291" s="125" t="s">
        <v>54</v>
      </c>
      <c r="O291" s="125" t="s">
        <v>1644</v>
      </c>
      <c r="P291" s="129" t="s">
        <v>1334</v>
      </c>
      <c r="Q291" s="131"/>
      <c r="R291" s="139"/>
      <c r="S291" s="125" t="s">
        <v>85</v>
      </c>
      <c r="T291" s="125">
        <v>187</v>
      </c>
      <c r="U291" s="126">
        <v>45103</v>
      </c>
      <c r="V291" s="126">
        <v>45290</v>
      </c>
      <c r="W291" s="126"/>
      <c r="X291" s="131" t="s">
        <v>28</v>
      </c>
      <c r="Y291" s="132" t="s">
        <v>739</v>
      </c>
      <c r="Z291" s="131">
        <v>2023</v>
      </c>
      <c r="AA291" s="131" t="s">
        <v>58</v>
      </c>
    </row>
    <row r="292" spans="1:27" x14ac:dyDescent="0.25">
      <c r="A292" s="155">
        <v>256</v>
      </c>
      <c r="B292" s="131" t="s">
        <v>23</v>
      </c>
      <c r="C292" s="131" t="s">
        <v>49</v>
      </c>
      <c r="D292" s="131" t="s">
        <v>408</v>
      </c>
      <c r="E292" s="126">
        <v>45105</v>
      </c>
      <c r="F292" s="133" t="s">
        <v>409</v>
      </c>
      <c r="G292" s="146" t="s">
        <v>1634</v>
      </c>
      <c r="H292" s="125" t="s">
        <v>52</v>
      </c>
      <c r="I292" s="138" t="s">
        <v>53</v>
      </c>
      <c r="J292" s="125" t="s">
        <v>1638</v>
      </c>
      <c r="K292" s="131"/>
      <c r="L292" s="142">
        <v>3889578</v>
      </c>
      <c r="M292" s="142">
        <v>23337468</v>
      </c>
      <c r="N292" s="125" t="s">
        <v>54</v>
      </c>
      <c r="O292" s="125" t="s">
        <v>1644</v>
      </c>
      <c r="P292" s="129" t="s">
        <v>1357</v>
      </c>
      <c r="Q292" s="131"/>
      <c r="R292" s="139"/>
      <c r="S292" s="125" t="s">
        <v>116</v>
      </c>
      <c r="T292" s="125">
        <v>183</v>
      </c>
      <c r="U292" s="126">
        <v>45105</v>
      </c>
      <c r="V292" s="126">
        <v>45288</v>
      </c>
      <c r="W292" s="126"/>
      <c r="X292" s="131" t="s">
        <v>28</v>
      </c>
      <c r="Y292" s="132" t="s">
        <v>740</v>
      </c>
      <c r="Z292" s="131">
        <v>2023</v>
      </c>
      <c r="AA292" s="131" t="s">
        <v>58</v>
      </c>
    </row>
    <row r="293" spans="1:27" x14ac:dyDescent="0.25">
      <c r="A293" s="155">
        <v>257</v>
      </c>
      <c r="B293" s="131" t="s">
        <v>23</v>
      </c>
      <c r="C293" s="131" t="s">
        <v>49</v>
      </c>
      <c r="D293" s="131" t="s">
        <v>741</v>
      </c>
      <c r="E293" s="126">
        <v>45107</v>
      </c>
      <c r="F293" s="131" t="s">
        <v>742</v>
      </c>
      <c r="G293" s="131" t="s">
        <v>1635</v>
      </c>
      <c r="H293" s="125" t="s">
        <v>52</v>
      </c>
      <c r="I293" s="138" t="s">
        <v>53</v>
      </c>
      <c r="J293" s="125" t="s">
        <v>1638</v>
      </c>
      <c r="K293" s="131"/>
      <c r="L293" s="142">
        <v>2481571</v>
      </c>
      <c r="M293" s="142">
        <v>9099094</v>
      </c>
      <c r="N293" s="125" t="s">
        <v>54</v>
      </c>
      <c r="O293" s="125" t="s">
        <v>1644</v>
      </c>
      <c r="P293" s="134" t="s">
        <v>1428</v>
      </c>
      <c r="Q293" s="131"/>
      <c r="R293" s="139"/>
      <c r="S293" s="125" t="s">
        <v>27</v>
      </c>
      <c r="T293" s="125">
        <v>118</v>
      </c>
      <c r="U293" s="126">
        <v>45107</v>
      </c>
      <c r="V293" s="126">
        <v>45290</v>
      </c>
      <c r="W293" s="126"/>
      <c r="X293" s="131" t="s">
        <v>28</v>
      </c>
      <c r="Y293" s="132" t="s">
        <v>743</v>
      </c>
      <c r="Z293" s="131">
        <v>2023</v>
      </c>
      <c r="AA293" s="131" t="s">
        <v>58</v>
      </c>
    </row>
    <row r="294" spans="1:27" x14ac:dyDescent="0.25">
      <c r="A294" s="155">
        <v>258</v>
      </c>
      <c r="B294" s="131" t="s">
        <v>23</v>
      </c>
      <c r="C294" s="131" t="s">
        <v>49</v>
      </c>
      <c r="D294" s="131" t="s">
        <v>744</v>
      </c>
      <c r="E294" s="126">
        <v>45107</v>
      </c>
      <c r="F294" s="131" t="s">
        <v>166</v>
      </c>
      <c r="G294" s="131" t="s">
        <v>1635</v>
      </c>
      <c r="H294" s="125" t="s">
        <v>52</v>
      </c>
      <c r="I294" s="138" t="s">
        <v>53</v>
      </c>
      <c r="J294" s="125" t="s">
        <v>1638</v>
      </c>
      <c r="K294" s="131"/>
      <c r="L294" s="142">
        <v>1700220</v>
      </c>
      <c r="M294" s="142">
        <v>10201320</v>
      </c>
      <c r="N294" s="125" t="s">
        <v>54</v>
      </c>
      <c r="O294" s="125" t="s">
        <v>1644</v>
      </c>
      <c r="P294" s="134" t="s">
        <v>1429</v>
      </c>
      <c r="Q294" s="131"/>
      <c r="R294" s="139"/>
      <c r="S294" s="125" t="s">
        <v>94</v>
      </c>
      <c r="T294" s="125">
        <v>1183</v>
      </c>
      <c r="U294" s="126">
        <v>45107</v>
      </c>
      <c r="V294" s="126">
        <v>45181</v>
      </c>
      <c r="W294" s="126"/>
      <c r="X294" s="131" t="s">
        <v>99</v>
      </c>
      <c r="Y294" s="132" t="s">
        <v>745</v>
      </c>
      <c r="Z294" s="131">
        <v>2023</v>
      </c>
      <c r="AA294" s="131" t="s">
        <v>58</v>
      </c>
    </row>
    <row r="295" spans="1:27" x14ac:dyDescent="0.25">
      <c r="A295" s="155">
        <v>259</v>
      </c>
      <c r="B295" s="131" t="s">
        <v>23</v>
      </c>
      <c r="C295" s="131" t="s">
        <v>49</v>
      </c>
      <c r="D295" s="131" t="s">
        <v>747</v>
      </c>
      <c r="E295" s="126">
        <v>45182</v>
      </c>
      <c r="F295" s="131" t="s">
        <v>166</v>
      </c>
      <c r="G295" s="131" t="s">
        <v>1635</v>
      </c>
      <c r="H295" s="125" t="s">
        <v>52</v>
      </c>
      <c r="I295" s="138" t="s">
        <v>53</v>
      </c>
      <c r="J295" s="125" t="s">
        <v>1638</v>
      </c>
      <c r="K295" s="131"/>
      <c r="L295" s="142">
        <v>1700220</v>
      </c>
      <c r="M295" s="142">
        <v>6120792</v>
      </c>
      <c r="N295" s="125" t="s">
        <v>54</v>
      </c>
      <c r="O295" s="125" t="s">
        <v>1644</v>
      </c>
      <c r="P295" s="134" t="s">
        <v>1430</v>
      </c>
      <c r="Q295" s="131"/>
      <c r="R295" s="139"/>
      <c r="S295" s="125" t="s">
        <v>94</v>
      </c>
      <c r="T295" s="125">
        <v>108</v>
      </c>
      <c r="U295" s="126">
        <v>45182</v>
      </c>
      <c r="V295" s="126">
        <v>45290</v>
      </c>
      <c r="W295" s="126"/>
      <c r="X295" s="131" t="s">
        <v>28</v>
      </c>
      <c r="Y295" s="132" t="s">
        <v>745</v>
      </c>
      <c r="Z295" s="131">
        <v>2023</v>
      </c>
      <c r="AA295" s="131" t="s">
        <v>58</v>
      </c>
    </row>
    <row r="296" spans="1:27" x14ac:dyDescent="0.25">
      <c r="A296" s="155">
        <v>260</v>
      </c>
      <c r="B296" s="131" t="s">
        <v>23</v>
      </c>
      <c r="C296" s="131" t="s">
        <v>49</v>
      </c>
      <c r="D296" s="131" t="s">
        <v>440</v>
      </c>
      <c r="E296" s="126">
        <v>45113</v>
      </c>
      <c r="F296" s="133" t="s">
        <v>441</v>
      </c>
      <c r="G296" s="146" t="s">
        <v>1634</v>
      </c>
      <c r="H296" s="125" t="s">
        <v>52</v>
      </c>
      <c r="I296" s="138" t="s">
        <v>53</v>
      </c>
      <c r="J296" s="125" t="s">
        <v>1638</v>
      </c>
      <c r="K296" s="131"/>
      <c r="L296" s="141">
        <v>3535980</v>
      </c>
      <c r="M296" s="142">
        <v>20626550</v>
      </c>
      <c r="N296" s="125" t="s">
        <v>54</v>
      </c>
      <c r="O296" s="125" t="s">
        <v>1644</v>
      </c>
      <c r="P296" s="134" t="s">
        <v>1365</v>
      </c>
      <c r="Q296" s="131"/>
      <c r="R296" s="139"/>
      <c r="S296" s="125" t="s">
        <v>129</v>
      </c>
      <c r="T296" s="125">
        <v>177</v>
      </c>
      <c r="U296" s="126">
        <v>45113</v>
      </c>
      <c r="V296" s="126">
        <v>45290</v>
      </c>
      <c r="W296" s="126"/>
      <c r="X296" s="131" t="s">
        <v>28</v>
      </c>
      <c r="Y296" s="132" t="s">
        <v>748</v>
      </c>
      <c r="Z296" s="131">
        <v>2023</v>
      </c>
      <c r="AA296" s="131" t="s">
        <v>58</v>
      </c>
    </row>
    <row r="297" spans="1:27" x14ac:dyDescent="0.25">
      <c r="A297" s="155">
        <v>261</v>
      </c>
      <c r="B297" s="131" t="s">
        <v>23</v>
      </c>
      <c r="C297" s="131" t="s">
        <v>49</v>
      </c>
      <c r="D297" s="131" t="s">
        <v>749</v>
      </c>
      <c r="E297" s="126">
        <v>45113</v>
      </c>
      <c r="F297" s="133" t="s">
        <v>750</v>
      </c>
      <c r="G297" s="131" t="s">
        <v>1635</v>
      </c>
      <c r="H297" s="125" t="s">
        <v>52</v>
      </c>
      <c r="I297" s="138" t="s">
        <v>53</v>
      </c>
      <c r="J297" s="125" t="s">
        <v>1638</v>
      </c>
      <c r="K297" s="131"/>
      <c r="L297" s="142">
        <v>2896360</v>
      </c>
      <c r="M297" s="142">
        <v>16895433</v>
      </c>
      <c r="N297" s="125" t="s">
        <v>54</v>
      </c>
      <c r="O297" s="125" t="s">
        <v>1644</v>
      </c>
      <c r="P297" s="134" t="s">
        <v>1431</v>
      </c>
      <c r="Q297" s="131"/>
      <c r="R297" s="139"/>
      <c r="S297" s="125" t="s">
        <v>94</v>
      </c>
      <c r="T297" s="125">
        <v>177</v>
      </c>
      <c r="U297" s="126">
        <v>45114</v>
      </c>
      <c r="V297" s="126">
        <v>45290</v>
      </c>
      <c r="W297" s="126"/>
      <c r="X297" s="131" t="s">
        <v>28</v>
      </c>
      <c r="Y297" s="132" t="s">
        <v>751</v>
      </c>
      <c r="Z297" s="131">
        <v>2023</v>
      </c>
      <c r="AA297" s="131" t="s">
        <v>58</v>
      </c>
    </row>
    <row r="298" spans="1:27" x14ac:dyDescent="0.25">
      <c r="A298" s="155">
        <v>262</v>
      </c>
      <c r="B298" s="131" t="s">
        <v>23</v>
      </c>
      <c r="C298" s="131" t="s">
        <v>49</v>
      </c>
      <c r="D298" s="131" t="s">
        <v>752</v>
      </c>
      <c r="E298" s="126">
        <v>45114</v>
      </c>
      <c r="F298" s="131" t="s">
        <v>488</v>
      </c>
      <c r="G298" s="146" t="s">
        <v>1634</v>
      </c>
      <c r="H298" s="125" t="s">
        <v>52</v>
      </c>
      <c r="I298" s="138" t="s">
        <v>53</v>
      </c>
      <c r="J298" s="125" t="s">
        <v>1638</v>
      </c>
      <c r="K298" s="131"/>
      <c r="L298" s="142">
        <v>3535980</v>
      </c>
      <c r="M298" s="142">
        <v>20508684</v>
      </c>
      <c r="N298" s="125" t="s">
        <v>54</v>
      </c>
      <c r="O298" s="125" t="s">
        <v>1644</v>
      </c>
      <c r="P298" s="134" t="s">
        <v>1377</v>
      </c>
      <c r="Q298" s="131"/>
      <c r="R298" s="139"/>
      <c r="S298" s="125" t="s">
        <v>129</v>
      </c>
      <c r="T298" s="125">
        <v>176</v>
      </c>
      <c r="U298" s="126">
        <v>45114</v>
      </c>
      <c r="V298" s="126">
        <v>45290</v>
      </c>
      <c r="W298" s="126"/>
      <c r="X298" s="131" t="s">
        <v>28</v>
      </c>
      <c r="Y298" s="132" t="s">
        <v>753</v>
      </c>
      <c r="Z298" s="131">
        <v>2023</v>
      </c>
      <c r="AA298" s="131" t="s">
        <v>58</v>
      </c>
    </row>
    <row r="299" spans="1:27" x14ac:dyDescent="0.25">
      <c r="A299" s="155">
        <v>263</v>
      </c>
      <c r="B299" s="131" t="s">
        <v>23</v>
      </c>
      <c r="C299" s="131" t="s">
        <v>49</v>
      </c>
      <c r="D299" s="131" t="s">
        <v>754</v>
      </c>
      <c r="E299" s="126">
        <v>45114</v>
      </c>
      <c r="F299" s="133" t="s">
        <v>433</v>
      </c>
      <c r="G299" s="146" t="s">
        <v>1634</v>
      </c>
      <c r="H299" s="125" t="s">
        <v>52</v>
      </c>
      <c r="I299" s="138" t="s">
        <v>53</v>
      </c>
      <c r="J299" s="125" t="s">
        <v>1638</v>
      </c>
      <c r="K299" s="131"/>
      <c r="L299" s="141">
        <v>3889578</v>
      </c>
      <c r="M299" s="141">
        <v>22559552</v>
      </c>
      <c r="N299" s="125" t="s">
        <v>54</v>
      </c>
      <c r="O299" s="125" t="s">
        <v>1644</v>
      </c>
      <c r="P299" s="134" t="s">
        <v>1432</v>
      </c>
      <c r="Q299" s="131"/>
      <c r="R299" s="139"/>
      <c r="S299" s="125" t="s">
        <v>129</v>
      </c>
      <c r="T299" s="125">
        <v>176</v>
      </c>
      <c r="U299" s="126">
        <v>45114</v>
      </c>
      <c r="V299" s="126">
        <v>45290</v>
      </c>
      <c r="W299" s="126"/>
      <c r="X299" s="131" t="s">
        <v>28</v>
      </c>
      <c r="Y299" s="132" t="s">
        <v>755</v>
      </c>
      <c r="Z299" s="131">
        <v>2023</v>
      </c>
      <c r="AA299" s="131" t="s">
        <v>58</v>
      </c>
    </row>
    <row r="300" spans="1:27" x14ac:dyDescent="0.25">
      <c r="A300" s="155">
        <v>264</v>
      </c>
      <c r="B300" s="131" t="s">
        <v>23</v>
      </c>
      <c r="C300" s="131" t="s">
        <v>49</v>
      </c>
      <c r="D300" s="131" t="s">
        <v>526</v>
      </c>
      <c r="E300" s="126">
        <v>45117</v>
      </c>
      <c r="F300" s="138" t="s">
        <v>527</v>
      </c>
      <c r="G300" s="146" t="s">
        <v>1634</v>
      </c>
      <c r="H300" s="125" t="s">
        <v>52</v>
      </c>
      <c r="I300" s="138" t="s">
        <v>53</v>
      </c>
      <c r="J300" s="125" t="s">
        <v>1638</v>
      </c>
      <c r="K300" s="131"/>
      <c r="L300" s="142">
        <v>3889578</v>
      </c>
      <c r="M300" s="141">
        <v>22170595</v>
      </c>
      <c r="N300" s="125" t="s">
        <v>54</v>
      </c>
      <c r="O300" s="125" t="s">
        <v>1644</v>
      </c>
      <c r="P300" s="134" t="s">
        <v>1387</v>
      </c>
      <c r="Q300" s="131"/>
      <c r="R300" s="139"/>
      <c r="S300" s="125" t="s">
        <v>94</v>
      </c>
      <c r="T300" s="125">
        <v>173</v>
      </c>
      <c r="U300" s="126">
        <v>45117</v>
      </c>
      <c r="V300" s="126">
        <v>45290</v>
      </c>
      <c r="W300" s="126"/>
      <c r="X300" s="131" t="s">
        <v>28</v>
      </c>
      <c r="Y300" s="132" t="s">
        <v>756</v>
      </c>
      <c r="Z300" s="131">
        <v>2023</v>
      </c>
      <c r="AA300" s="131" t="s">
        <v>58</v>
      </c>
    </row>
    <row r="301" spans="1:27" x14ac:dyDescent="0.25">
      <c r="A301" s="155">
        <v>265</v>
      </c>
      <c r="B301" s="131" t="s">
        <v>23</v>
      </c>
      <c r="C301" s="131" t="s">
        <v>49</v>
      </c>
      <c r="D301" s="131" t="s">
        <v>558</v>
      </c>
      <c r="E301" s="126">
        <v>45118</v>
      </c>
      <c r="F301" s="138" t="s">
        <v>559</v>
      </c>
      <c r="G301" s="146" t="s">
        <v>1634</v>
      </c>
      <c r="H301" s="125" t="s">
        <v>52</v>
      </c>
      <c r="I301" s="138" t="s">
        <v>53</v>
      </c>
      <c r="J301" s="125" t="s">
        <v>1638</v>
      </c>
      <c r="K301" s="131"/>
      <c r="L301" s="142">
        <v>5271477</v>
      </c>
      <c r="M301" s="141">
        <v>29871703</v>
      </c>
      <c r="N301" s="125" t="s">
        <v>54</v>
      </c>
      <c r="O301" s="125" t="s">
        <v>1644</v>
      </c>
      <c r="P301" s="129" t="s">
        <v>1395</v>
      </c>
      <c r="Q301" s="131"/>
      <c r="R301" s="139"/>
      <c r="S301" s="125" t="s">
        <v>27</v>
      </c>
      <c r="T301" s="125">
        <v>172</v>
      </c>
      <c r="U301" s="126">
        <v>45118</v>
      </c>
      <c r="V301" s="126">
        <v>45290</v>
      </c>
      <c r="W301" s="126"/>
      <c r="X301" s="131" t="s">
        <v>28</v>
      </c>
      <c r="Y301" s="132" t="s">
        <v>757</v>
      </c>
      <c r="Z301" s="131">
        <v>2023</v>
      </c>
      <c r="AA301" s="131" t="s">
        <v>58</v>
      </c>
    </row>
    <row r="302" spans="1:27" x14ac:dyDescent="0.25">
      <c r="A302" s="155">
        <v>266</v>
      </c>
      <c r="B302" s="131" t="s">
        <v>23</v>
      </c>
      <c r="C302" s="131" t="s">
        <v>49</v>
      </c>
      <c r="D302" s="131" t="s">
        <v>554</v>
      </c>
      <c r="E302" s="126">
        <v>45117</v>
      </c>
      <c r="F302" s="138" t="s">
        <v>555</v>
      </c>
      <c r="G302" s="146" t="s">
        <v>1634</v>
      </c>
      <c r="H302" s="125" t="s">
        <v>52</v>
      </c>
      <c r="I302" s="138" t="s">
        <v>53</v>
      </c>
      <c r="J302" s="125" t="s">
        <v>1638</v>
      </c>
      <c r="K302" s="131"/>
      <c r="L302" s="142">
        <v>3889578</v>
      </c>
      <c r="M302" s="142">
        <v>22170595</v>
      </c>
      <c r="N302" s="125" t="s">
        <v>54</v>
      </c>
      <c r="O302" s="125" t="s">
        <v>1644</v>
      </c>
      <c r="P302" s="129" t="s">
        <v>1394</v>
      </c>
      <c r="Q302" s="131"/>
      <c r="R302" s="139"/>
      <c r="S302" s="125" t="s">
        <v>27</v>
      </c>
      <c r="T302" s="125">
        <v>173</v>
      </c>
      <c r="U302" s="126">
        <v>45117</v>
      </c>
      <c r="V302" s="126">
        <v>45290</v>
      </c>
      <c r="W302" s="126"/>
      <c r="X302" s="131" t="s">
        <v>28</v>
      </c>
      <c r="Y302" s="132" t="s">
        <v>758</v>
      </c>
      <c r="Z302" s="131">
        <v>2023</v>
      </c>
      <c r="AA302" s="131" t="s">
        <v>58</v>
      </c>
    </row>
    <row r="303" spans="1:27" x14ac:dyDescent="0.25">
      <c r="A303" s="155">
        <v>267</v>
      </c>
      <c r="B303" s="131" t="s">
        <v>23</v>
      </c>
      <c r="C303" s="131" t="s">
        <v>49</v>
      </c>
      <c r="D303" s="131" t="s">
        <v>759</v>
      </c>
      <c r="E303" s="126">
        <v>45118</v>
      </c>
      <c r="F303" s="138" t="s">
        <v>547</v>
      </c>
      <c r="G303" s="146" t="s">
        <v>1634</v>
      </c>
      <c r="H303" s="125" t="s">
        <v>52</v>
      </c>
      <c r="I303" s="138" t="s">
        <v>53</v>
      </c>
      <c r="J303" s="125" t="s">
        <v>1638</v>
      </c>
      <c r="K303" s="131"/>
      <c r="L303" s="142">
        <v>3889578</v>
      </c>
      <c r="M303" s="141">
        <v>22040942</v>
      </c>
      <c r="N303" s="125" t="s">
        <v>54</v>
      </c>
      <c r="O303" s="125" t="s">
        <v>1644</v>
      </c>
      <c r="P303" s="129" t="s">
        <v>1392</v>
      </c>
      <c r="Q303" s="131"/>
      <c r="R303" s="139"/>
      <c r="S303" s="125" t="s">
        <v>94</v>
      </c>
      <c r="T303" s="125">
        <v>172</v>
      </c>
      <c r="U303" s="126">
        <v>45118</v>
      </c>
      <c r="V303" s="126">
        <v>45290</v>
      </c>
      <c r="W303" s="126"/>
      <c r="X303" s="131" t="s">
        <v>28</v>
      </c>
      <c r="Y303" s="132" t="s">
        <v>760</v>
      </c>
      <c r="Z303" s="131">
        <v>2023</v>
      </c>
      <c r="AA303" s="131" t="s">
        <v>58</v>
      </c>
    </row>
    <row r="304" spans="1:27" x14ac:dyDescent="0.25">
      <c r="A304" s="155">
        <v>268</v>
      </c>
      <c r="B304" s="131" t="s">
        <v>23</v>
      </c>
      <c r="C304" s="131" t="s">
        <v>49</v>
      </c>
      <c r="D304" s="131" t="s">
        <v>761</v>
      </c>
      <c r="E304" s="126">
        <v>45118</v>
      </c>
      <c r="F304" s="133" t="s">
        <v>762</v>
      </c>
      <c r="G304" s="131" t="s">
        <v>1635</v>
      </c>
      <c r="H304" s="125" t="s">
        <v>52</v>
      </c>
      <c r="I304" s="138" t="s">
        <v>53</v>
      </c>
      <c r="J304" s="125" t="s">
        <v>1638</v>
      </c>
      <c r="K304" s="131"/>
      <c r="L304" s="141">
        <v>1497991</v>
      </c>
      <c r="M304" s="141">
        <v>8488616</v>
      </c>
      <c r="N304" s="125" t="s">
        <v>54</v>
      </c>
      <c r="O304" s="125" t="s">
        <v>1644</v>
      </c>
      <c r="P304" s="134" t="s">
        <v>1433</v>
      </c>
      <c r="Q304" s="131"/>
      <c r="R304" s="139"/>
      <c r="S304" s="125" t="s">
        <v>763</v>
      </c>
      <c r="T304" s="125">
        <v>172</v>
      </c>
      <c r="U304" s="126">
        <v>45119</v>
      </c>
      <c r="V304" s="126">
        <v>45290</v>
      </c>
      <c r="W304" s="126"/>
      <c r="X304" s="131" t="s">
        <v>28</v>
      </c>
      <c r="Y304" s="132" t="s">
        <v>764</v>
      </c>
      <c r="Z304" s="131">
        <v>2023</v>
      </c>
      <c r="AA304" s="131" t="s">
        <v>58</v>
      </c>
    </row>
    <row r="305" spans="1:27" x14ac:dyDescent="0.25">
      <c r="A305" s="155">
        <v>269</v>
      </c>
      <c r="B305" s="131" t="s">
        <v>23</v>
      </c>
      <c r="C305" s="131" t="s">
        <v>49</v>
      </c>
      <c r="D305" s="131" t="s">
        <v>530</v>
      </c>
      <c r="E305" s="126">
        <v>45119</v>
      </c>
      <c r="F305" s="131" t="s">
        <v>531</v>
      </c>
      <c r="G305" s="146" t="s">
        <v>1634</v>
      </c>
      <c r="H305" s="125" t="s">
        <v>52</v>
      </c>
      <c r="I305" s="138" t="s">
        <v>53</v>
      </c>
      <c r="J305" s="125" t="s">
        <v>1638</v>
      </c>
      <c r="K305" s="131"/>
      <c r="L305" s="142">
        <v>3535980</v>
      </c>
      <c r="M305" s="141">
        <v>19919354</v>
      </c>
      <c r="N305" s="125" t="s">
        <v>54</v>
      </c>
      <c r="O305" s="125" t="s">
        <v>1644</v>
      </c>
      <c r="P305" s="134" t="s">
        <v>1388</v>
      </c>
      <c r="Q305" s="131"/>
      <c r="R305" s="139"/>
      <c r="S305" s="125" t="s">
        <v>94</v>
      </c>
      <c r="T305" s="125">
        <v>171</v>
      </c>
      <c r="U305" s="126">
        <v>45119</v>
      </c>
      <c r="V305" s="126">
        <v>45201</v>
      </c>
      <c r="W305" s="126"/>
      <c r="X305" s="131" t="s">
        <v>56</v>
      </c>
      <c r="Y305" s="132" t="s">
        <v>765</v>
      </c>
      <c r="Z305" s="131">
        <v>2023</v>
      </c>
      <c r="AA305" s="131" t="s">
        <v>58</v>
      </c>
    </row>
    <row r="306" spans="1:27" x14ac:dyDescent="0.25">
      <c r="A306" s="155">
        <v>270</v>
      </c>
      <c r="B306" s="131" t="s">
        <v>23</v>
      </c>
      <c r="C306" s="131" t="s">
        <v>49</v>
      </c>
      <c r="D306" s="131" t="s">
        <v>599</v>
      </c>
      <c r="E306" s="126">
        <v>45120</v>
      </c>
      <c r="F306" s="131" t="s">
        <v>766</v>
      </c>
      <c r="G306" s="146" t="s">
        <v>1634</v>
      </c>
      <c r="H306" s="125" t="s">
        <v>52</v>
      </c>
      <c r="I306" s="138" t="s">
        <v>53</v>
      </c>
      <c r="J306" s="125" t="s">
        <v>1638</v>
      </c>
      <c r="K306" s="131"/>
      <c r="L306" s="142">
        <v>3889578</v>
      </c>
      <c r="M306" s="141">
        <v>21781637</v>
      </c>
      <c r="N306" s="125" t="s">
        <v>54</v>
      </c>
      <c r="O306" s="125" t="s">
        <v>1644</v>
      </c>
      <c r="P306" s="129" t="s">
        <v>1406</v>
      </c>
      <c r="Q306" s="131"/>
      <c r="R306" s="139"/>
      <c r="S306" s="125" t="s">
        <v>111</v>
      </c>
      <c r="T306" s="125">
        <v>170</v>
      </c>
      <c r="U306" s="126">
        <v>45120</v>
      </c>
      <c r="V306" s="126">
        <v>45290</v>
      </c>
      <c r="W306" s="126"/>
      <c r="X306" s="131" t="s">
        <v>28</v>
      </c>
      <c r="Y306" s="132" t="s">
        <v>767</v>
      </c>
      <c r="Z306" s="131">
        <v>2023</v>
      </c>
      <c r="AA306" s="131" t="s">
        <v>58</v>
      </c>
    </row>
    <row r="307" spans="1:27" x14ac:dyDescent="0.25">
      <c r="A307" s="155">
        <v>271</v>
      </c>
      <c r="B307" s="131" t="s">
        <v>23</v>
      </c>
      <c r="C307" s="131" t="s">
        <v>49</v>
      </c>
      <c r="D307" s="131" t="s">
        <v>542</v>
      </c>
      <c r="E307" s="126">
        <v>45120</v>
      </c>
      <c r="F307" s="138" t="s">
        <v>543</v>
      </c>
      <c r="G307" s="146" t="s">
        <v>1634</v>
      </c>
      <c r="H307" s="125" t="s">
        <v>52</v>
      </c>
      <c r="I307" s="138" t="s">
        <v>53</v>
      </c>
      <c r="J307" s="125" t="s">
        <v>1638</v>
      </c>
      <c r="K307" s="131"/>
      <c r="L307" s="142">
        <v>4820400</v>
      </c>
      <c r="M307" s="141">
        <v>26994240</v>
      </c>
      <c r="N307" s="125" t="s">
        <v>54</v>
      </c>
      <c r="O307" s="125" t="s">
        <v>1644</v>
      </c>
      <c r="P307" s="129" t="s">
        <v>1391</v>
      </c>
      <c r="Q307" s="131"/>
      <c r="R307" s="139"/>
      <c r="S307" s="125" t="s">
        <v>94</v>
      </c>
      <c r="T307" s="125">
        <v>170</v>
      </c>
      <c r="U307" s="126">
        <v>45120</v>
      </c>
      <c r="V307" s="126">
        <v>45290</v>
      </c>
      <c r="W307" s="126"/>
      <c r="X307" s="131" t="s">
        <v>28</v>
      </c>
      <c r="Y307" s="132" t="s">
        <v>768</v>
      </c>
      <c r="Z307" s="131">
        <v>2023</v>
      </c>
      <c r="AA307" s="131" t="s">
        <v>58</v>
      </c>
    </row>
    <row r="308" spans="1:27" x14ac:dyDescent="0.25">
      <c r="A308" s="155">
        <v>272</v>
      </c>
      <c r="B308" s="131" t="s">
        <v>23</v>
      </c>
      <c r="C308" s="131" t="s">
        <v>49</v>
      </c>
      <c r="D308" s="131" t="s">
        <v>769</v>
      </c>
      <c r="E308" s="126">
        <v>45121</v>
      </c>
      <c r="F308" s="131" t="s">
        <v>770</v>
      </c>
      <c r="G308" s="146" t="s">
        <v>1634</v>
      </c>
      <c r="H308" s="125" t="s">
        <v>52</v>
      </c>
      <c r="I308" s="138" t="s">
        <v>53</v>
      </c>
      <c r="J308" s="125" t="s">
        <v>1638</v>
      </c>
      <c r="K308" s="131"/>
      <c r="L308" s="141">
        <v>4727782</v>
      </c>
      <c r="M308" s="141">
        <v>23323725</v>
      </c>
      <c r="N308" s="125" t="s">
        <v>54</v>
      </c>
      <c r="O308" s="125" t="s">
        <v>1644</v>
      </c>
      <c r="P308" s="134" t="s">
        <v>1407</v>
      </c>
      <c r="Q308" s="131"/>
      <c r="R308" s="139"/>
      <c r="S308" s="125" t="s">
        <v>771</v>
      </c>
      <c r="T308" s="125">
        <v>120</v>
      </c>
      <c r="U308" s="126">
        <v>45121</v>
      </c>
      <c r="V308" s="126">
        <v>45182</v>
      </c>
      <c r="W308" s="126"/>
      <c r="X308" s="131" t="s">
        <v>28</v>
      </c>
      <c r="Y308" s="132" t="s">
        <v>772</v>
      </c>
      <c r="Z308" s="131">
        <v>2023</v>
      </c>
      <c r="AA308" s="131" t="s">
        <v>58</v>
      </c>
    </row>
    <row r="309" spans="1:27" x14ac:dyDescent="0.25">
      <c r="A309" s="155">
        <v>273</v>
      </c>
      <c r="B309" s="131" t="s">
        <v>23</v>
      </c>
      <c r="C309" s="131" t="s">
        <v>49</v>
      </c>
      <c r="D309" s="131" t="s">
        <v>460</v>
      </c>
      <c r="E309" s="126">
        <v>45121</v>
      </c>
      <c r="F309" s="133" t="s">
        <v>461</v>
      </c>
      <c r="G309" s="131" t="s">
        <v>1635</v>
      </c>
      <c r="H309" s="125" t="s">
        <v>52</v>
      </c>
      <c r="I309" s="138" t="s">
        <v>53</v>
      </c>
      <c r="J309" s="125" t="s">
        <v>1638</v>
      </c>
      <c r="K309" s="131"/>
      <c r="L309" s="142">
        <v>1497991</v>
      </c>
      <c r="M309" s="141">
        <v>8338816</v>
      </c>
      <c r="N309" s="125" t="s">
        <v>54</v>
      </c>
      <c r="O309" s="125" t="s">
        <v>1644</v>
      </c>
      <c r="P309" s="129" t="s">
        <v>1370</v>
      </c>
      <c r="Q309" s="131"/>
      <c r="R309" s="139"/>
      <c r="S309" s="125" t="s">
        <v>27</v>
      </c>
      <c r="T309" s="125">
        <v>169</v>
      </c>
      <c r="U309" s="126">
        <v>45121</v>
      </c>
      <c r="V309" s="126">
        <v>45290</v>
      </c>
      <c r="W309" s="126"/>
      <c r="X309" s="131" t="s">
        <v>28</v>
      </c>
      <c r="Y309" s="132" t="s">
        <v>773</v>
      </c>
      <c r="Z309" s="131">
        <v>2023</v>
      </c>
      <c r="AA309" s="131" t="s">
        <v>58</v>
      </c>
    </row>
    <row r="310" spans="1:27" x14ac:dyDescent="0.25">
      <c r="A310" s="155">
        <v>274</v>
      </c>
      <c r="B310" s="131" t="s">
        <v>23</v>
      </c>
      <c r="C310" s="131" t="s">
        <v>49</v>
      </c>
      <c r="D310" s="131" t="s">
        <v>565</v>
      </c>
      <c r="E310" s="126">
        <v>45121</v>
      </c>
      <c r="F310" s="131" t="s">
        <v>774</v>
      </c>
      <c r="G310" s="146" t="s">
        <v>1634</v>
      </c>
      <c r="H310" s="125" t="s">
        <v>52</v>
      </c>
      <c r="I310" s="138" t="s">
        <v>53</v>
      </c>
      <c r="J310" s="125" t="s">
        <v>1638</v>
      </c>
      <c r="K310" s="131"/>
      <c r="L310" s="141">
        <v>4727782</v>
      </c>
      <c r="M310" s="141">
        <v>26317986</v>
      </c>
      <c r="N310" s="125" t="s">
        <v>54</v>
      </c>
      <c r="O310" s="125" t="s">
        <v>1644</v>
      </c>
      <c r="P310" s="134" t="s">
        <v>1397</v>
      </c>
      <c r="Q310" s="131"/>
      <c r="R310" s="139"/>
      <c r="S310" s="125" t="s">
        <v>184</v>
      </c>
      <c r="T310" s="125">
        <v>169</v>
      </c>
      <c r="U310" s="126">
        <v>45121</v>
      </c>
      <c r="V310" s="126">
        <v>45290</v>
      </c>
      <c r="W310" s="126"/>
      <c r="X310" s="131" t="s">
        <v>28</v>
      </c>
      <c r="Y310" s="132" t="s">
        <v>775</v>
      </c>
      <c r="Z310" s="131">
        <v>2023</v>
      </c>
      <c r="AA310" s="131" t="s">
        <v>58</v>
      </c>
    </row>
    <row r="311" spans="1:27" x14ac:dyDescent="0.25">
      <c r="A311" s="155">
        <v>275</v>
      </c>
      <c r="B311" s="131" t="s">
        <v>23</v>
      </c>
      <c r="C311" s="131" t="s">
        <v>49</v>
      </c>
      <c r="D311" s="131" t="s">
        <v>569</v>
      </c>
      <c r="E311" s="126">
        <v>45121</v>
      </c>
      <c r="F311" s="133" t="s">
        <v>776</v>
      </c>
      <c r="G311" s="146" t="s">
        <v>1634</v>
      </c>
      <c r="H311" s="125" t="s">
        <v>52</v>
      </c>
      <c r="I311" s="138" t="s">
        <v>53</v>
      </c>
      <c r="J311" s="125" t="s">
        <v>1638</v>
      </c>
      <c r="K311" s="131"/>
      <c r="L311" s="141">
        <v>4278535</v>
      </c>
      <c r="M311" s="141">
        <v>17114140</v>
      </c>
      <c r="N311" s="125" t="s">
        <v>54</v>
      </c>
      <c r="O311" s="125" t="s">
        <v>1644</v>
      </c>
      <c r="P311" s="134" t="s">
        <v>1398</v>
      </c>
      <c r="Q311" s="131"/>
      <c r="R311" s="139"/>
      <c r="S311" s="125" t="s">
        <v>771</v>
      </c>
      <c r="T311" s="125">
        <v>120</v>
      </c>
      <c r="U311" s="126">
        <v>45121</v>
      </c>
      <c r="V311" s="126">
        <v>45243</v>
      </c>
      <c r="W311" s="126"/>
      <c r="X311" s="131" t="s">
        <v>28</v>
      </c>
      <c r="Y311" s="132" t="s">
        <v>777</v>
      </c>
      <c r="Z311" s="131">
        <v>2023</v>
      </c>
      <c r="AA311" s="131" t="s">
        <v>58</v>
      </c>
    </row>
    <row r="312" spans="1:27" x14ac:dyDescent="0.25">
      <c r="A312" s="155">
        <v>276</v>
      </c>
      <c r="B312" s="131" t="s">
        <v>23</v>
      </c>
      <c r="C312" s="131" t="s">
        <v>49</v>
      </c>
      <c r="D312" s="131" t="s">
        <v>619</v>
      </c>
      <c r="E312" s="126">
        <v>45124</v>
      </c>
      <c r="F312" s="131" t="s">
        <v>620</v>
      </c>
      <c r="G312" s="146" t="s">
        <v>1634</v>
      </c>
      <c r="H312" s="125" t="s">
        <v>52</v>
      </c>
      <c r="I312" s="138" t="s">
        <v>53</v>
      </c>
      <c r="J312" s="125" t="s">
        <v>1638</v>
      </c>
      <c r="K312" s="131"/>
      <c r="L312" s="141">
        <v>3889578</v>
      </c>
      <c r="M312" s="141">
        <v>21392679</v>
      </c>
      <c r="N312" s="125" t="s">
        <v>54</v>
      </c>
      <c r="O312" s="125" t="s">
        <v>1644</v>
      </c>
      <c r="P312" s="134" t="s">
        <v>1410</v>
      </c>
      <c r="Q312" s="131"/>
      <c r="R312" s="139"/>
      <c r="S312" s="125" t="s">
        <v>279</v>
      </c>
      <c r="T312" s="125">
        <v>166</v>
      </c>
      <c r="U312" s="126">
        <v>45124</v>
      </c>
      <c r="V312" s="126">
        <v>45290</v>
      </c>
      <c r="W312" s="126"/>
      <c r="X312" s="131" t="s">
        <v>28</v>
      </c>
      <c r="Y312" s="132" t="s">
        <v>778</v>
      </c>
      <c r="Z312" s="131">
        <v>2023</v>
      </c>
      <c r="AA312" s="131" t="s">
        <v>58</v>
      </c>
    </row>
    <row r="313" spans="1:27" x14ac:dyDescent="0.25">
      <c r="A313" s="155">
        <v>277</v>
      </c>
      <c r="B313" s="131" t="s">
        <v>23</v>
      </c>
      <c r="C313" s="131" t="s">
        <v>49</v>
      </c>
      <c r="D313" s="131" t="s">
        <v>779</v>
      </c>
      <c r="E313" s="126">
        <v>45124</v>
      </c>
      <c r="F313" s="131" t="s">
        <v>780</v>
      </c>
      <c r="G313" s="131" t="s">
        <v>1635</v>
      </c>
      <c r="H313" s="125" t="s">
        <v>52</v>
      </c>
      <c r="I313" s="138" t="s">
        <v>53</v>
      </c>
      <c r="J313" s="125" t="s">
        <v>1638</v>
      </c>
      <c r="K313" s="131"/>
      <c r="L313" s="141">
        <v>3903200</v>
      </c>
      <c r="M313" s="141">
        <v>3903200</v>
      </c>
      <c r="N313" s="125" t="s">
        <v>781</v>
      </c>
      <c r="O313" s="125" t="s">
        <v>1645</v>
      </c>
      <c r="P313" s="134" t="s">
        <v>1434</v>
      </c>
      <c r="Q313" s="131"/>
      <c r="R313" s="139"/>
      <c r="S313" s="125" t="s">
        <v>279</v>
      </c>
      <c r="T313" s="125">
        <v>90</v>
      </c>
      <c r="U313" s="126">
        <v>45124</v>
      </c>
      <c r="V313" s="126">
        <v>45215</v>
      </c>
      <c r="W313" s="126"/>
      <c r="X313" s="131" t="s">
        <v>28</v>
      </c>
      <c r="Y313" s="132"/>
      <c r="Z313" s="131">
        <v>2023</v>
      </c>
      <c r="AA313" s="131" t="s">
        <v>58</v>
      </c>
    </row>
    <row r="314" spans="1:27" x14ac:dyDescent="0.25">
      <c r="A314" s="155">
        <v>278</v>
      </c>
      <c r="B314" s="131" t="s">
        <v>23</v>
      </c>
      <c r="C314" s="131" t="s">
        <v>49</v>
      </c>
      <c r="D314" s="131" t="s">
        <v>782</v>
      </c>
      <c r="E314" s="126">
        <v>45125</v>
      </c>
      <c r="F314" s="133" t="s">
        <v>453</v>
      </c>
      <c r="G314" s="146" t="s">
        <v>1634</v>
      </c>
      <c r="H314" s="125" t="s">
        <v>52</v>
      </c>
      <c r="I314" s="138" t="s">
        <v>53</v>
      </c>
      <c r="J314" s="125" t="s">
        <v>1638</v>
      </c>
      <c r="K314" s="131"/>
      <c r="L314" s="141">
        <v>3889578</v>
      </c>
      <c r="M314" s="141">
        <v>21133374</v>
      </c>
      <c r="N314" s="125" t="s">
        <v>54</v>
      </c>
      <c r="O314" s="125" t="s">
        <v>1644</v>
      </c>
      <c r="P314" s="129" t="s">
        <v>1368</v>
      </c>
      <c r="Q314" s="131"/>
      <c r="R314" s="139"/>
      <c r="S314" s="125" t="s">
        <v>129</v>
      </c>
      <c r="T314" s="125">
        <v>165</v>
      </c>
      <c r="U314" s="126">
        <v>45125</v>
      </c>
      <c r="V314" s="126">
        <v>45290</v>
      </c>
      <c r="W314" s="126"/>
      <c r="X314" s="131" t="s">
        <v>28</v>
      </c>
      <c r="Y314" s="132" t="s">
        <v>783</v>
      </c>
      <c r="Z314" s="131">
        <v>2023</v>
      </c>
      <c r="AA314" s="131" t="s">
        <v>58</v>
      </c>
    </row>
    <row r="315" spans="1:27" x14ac:dyDescent="0.25">
      <c r="A315" s="155">
        <v>279</v>
      </c>
      <c r="B315" s="131" t="s">
        <v>23</v>
      </c>
      <c r="C315" s="131" t="s">
        <v>49</v>
      </c>
      <c r="D315" s="131" t="s">
        <v>436</v>
      </c>
      <c r="E315" s="126">
        <v>45128</v>
      </c>
      <c r="F315" s="133" t="s">
        <v>437</v>
      </c>
      <c r="G315" s="146" t="s">
        <v>1634</v>
      </c>
      <c r="H315" s="125" t="s">
        <v>52</v>
      </c>
      <c r="I315" s="138" t="s">
        <v>53</v>
      </c>
      <c r="J315" s="125" t="s">
        <v>1638</v>
      </c>
      <c r="K315" s="131"/>
      <c r="L315" s="141">
        <v>3889578</v>
      </c>
      <c r="M315" s="141">
        <v>22689205</v>
      </c>
      <c r="N315" s="125" t="s">
        <v>54</v>
      </c>
      <c r="O315" s="125" t="s">
        <v>1644</v>
      </c>
      <c r="P315" s="134" t="s">
        <v>1364</v>
      </c>
      <c r="Q315" s="131"/>
      <c r="R315" s="139"/>
      <c r="S315" s="125" t="s">
        <v>129</v>
      </c>
      <c r="T315" s="125">
        <v>162</v>
      </c>
      <c r="U315" s="126">
        <v>45128</v>
      </c>
      <c r="V315" s="126">
        <v>45290</v>
      </c>
      <c r="W315" s="126"/>
      <c r="X315" s="131" t="s">
        <v>28</v>
      </c>
      <c r="Y315" s="132" t="s">
        <v>784</v>
      </c>
      <c r="Z315" s="131">
        <v>2023</v>
      </c>
      <c r="AA315" s="131" t="s">
        <v>58</v>
      </c>
    </row>
    <row r="316" spans="1:27" x14ac:dyDescent="0.25">
      <c r="A316" s="155">
        <v>280</v>
      </c>
      <c r="B316" s="131" t="s">
        <v>23</v>
      </c>
      <c r="C316" s="131" t="s">
        <v>49</v>
      </c>
      <c r="D316" s="131" t="s">
        <v>785</v>
      </c>
      <c r="E316" s="126">
        <v>45132</v>
      </c>
      <c r="F316" s="131" t="s">
        <v>589</v>
      </c>
      <c r="G316" s="146" t="s">
        <v>1634</v>
      </c>
      <c r="H316" s="125" t="s">
        <v>52</v>
      </c>
      <c r="I316" s="138" t="s">
        <v>53</v>
      </c>
      <c r="J316" s="125" t="s">
        <v>1638</v>
      </c>
      <c r="K316" s="131"/>
      <c r="L316" s="141">
        <v>3399000</v>
      </c>
      <c r="M316" s="141">
        <v>16995000</v>
      </c>
      <c r="N316" s="125" t="s">
        <v>54</v>
      </c>
      <c r="O316" s="125" t="s">
        <v>1644</v>
      </c>
      <c r="P316" s="134" t="s">
        <v>1435</v>
      </c>
      <c r="Q316" s="131"/>
      <c r="R316" s="139"/>
      <c r="S316" s="125" t="s">
        <v>134</v>
      </c>
      <c r="T316" s="125">
        <v>153</v>
      </c>
      <c r="U316" s="126">
        <v>45132</v>
      </c>
      <c r="V316" s="126">
        <v>45284</v>
      </c>
      <c r="W316" s="126"/>
      <c r="X316" s="131" t="s">
        <v>28</v>
      </c>
      <c r="Y316" s="132" t="s">
        <v>786</v>
      </c>
      <c r="Z316" s="131">
        <v>2023</v>
      </c>
      <c r="AA316" s="131" t="s">
        <v>58</v>
      </c>
    </row>
    <row r="317" spans="1:27" x14ac:dyDescent="0.25">
      <c r="A317" s="155">
        <v>281</v>
      </c>
      <c r="B317" s="131" t="s">
        <v>23</v>
      </c>
      <c r="C317" s="131" t="s">
        <v>49</v>
      </c>
      <c r="D317" s="131" t="s">
        <v>635</v>
      </c>
      <c r="E317" s="126">
        <v>45135</v>
      </c>
      <c r="F317" s="131" t="s">
        <v>636</v>
      </c>
      <c r="G317" s="146" t="s">
        <v>1634</v>
      </c>
      <c r="H317" s="125" t="s">
        <v>52</v>
      </c>
      <c r="I317" s="138" t="s">
        <v>53</v>
      </c>
      <c r="J317" s="125" t="s">
        <v>1638</v>
      </c>
      <c r="K317" s="131"/>
      <c r="L317" s="142">
        <v>4278535</v>
      </c>
      <c r="M317" s="142">
        <v>17114140</v>
      </c>
      <c r="N317" s="125" t="s">
        <v>54</v>
      </c>
      <c r="O317" s="125" t="s">
        <v>1644</v>
      </c>
      <c r="P317" s="134" t="s">
        <v>1414</v>
      </c>
      <c r="Q317" s="131"/>
      <c r="R317" s="139"/>
      <c r="S317" s="125" t="s">
        <v>27</v>
      </c>
      <c r="T317" s="125">
        <v>120</v>
      </c>
      <c r="U317" s="126">
        <v>45135</v>
      </c>
      <c r="V317" s="126">
        <v>45257</v>
      </c>
      <c r="W317" s="126"/>
      <c r="X317" s="131" t="s">
        <v>28</v>
      </c>
      <c r="Y317" s="132" t="s">
        <v>787</v>
      </c>
      <c r="Z317" s="131">
        <v>2023</v>
      </c>
      <c r="AA317" s="131" t="s">
        <v>58</v>
      </c>
    </row>
    <row r="318" spans="1:27" x14ac:dyDescent="0.25">
      <c r="A318" s="155">
        <v>282</v>
      </c>
      <c r="B318" s="131" t="s">
        <v>23</v>
      </c>
      <c r="C318" s="131" t="s">
        <v>49</v>
      </c>
      <c r="D318" s="131" t="s">
        <v>788</v>
      </c>
      <c r="E318" s="126">
        <v>45135</v>
      </c>
      <c r="F318" s="131" t="s">
        <v>789</v>
      </c>
      <c r="G318" s="131" t="s">
        <v>1635</v>
      </c>
      <c r="H318" s="125" t="s">
        <v>52</v>
      </c>
      <c r="I318" s="138" t="s">
        <v>53</v>
      </c>
      <c r="J318" s="125" t="s">
        <v>1638</v>
      </c>
      <c r="K318" s="131"/>
      <c r="L318" s="141">
        <v>1497991</v>
      </c>
      <c r="M318" s="141">
        <v>5542567</v>
      </c>
      <c r="N318" s="125" t="s">
        <v>54</v>
      </c>
      <c r="O318" s="125" t="s">
        <v>1644</v>
      </c>
      <c r="P318" s="134" t="s">
        <v>1436</v>
      </c>
      <c r="Q318" s="131"/>
      <c r="R318" s="139"/>
      <c r="S318" s="125" t="s">
        <v>94</v>
      </c>
      <c r="T318" s="125">
        <v>90</v>
      </c>
      <c r="U318" s="126">
        <v>45135</v>
      </c>
      <c r="V318" s="126">
        <v>45290</v>
      </c>
      <c r="W318" s="126"/>
      <c r="X318" s="131" t="s">
        <v>28</v>
      </c>
      <c r="Y318" s="132" t="s">
        <v>790</v>
      </c>
      <c r="Z318" s="131">
        <v>2023</v>
      </c>
      <c r="AA318" s="131" t="s">
        <v>58</v>
      </c>
    </row>
    <row r="319" spans="1:27" x14ac:dyDescent="0.25">
      <c r="A319" s="155">
        <v>283</v>
      </c>
      <c r="B319" s="131" t="s">
        <v>23</v>
      </c>
      <c r="C319" s="131" t="s">
        <v>49</v>
      </c>
      <c r="D319" s="131" t="s">
        <v>791</v>
      </c>
      <c r="E319" s="126">
        <v>45135</v>
      </c>
      <c r="F319" s="131" t="s">
        <v>792</v>
      </c>
      <c r="G319" s="146" t="s">
        <v>1634</v>
      </c>
      <c r="H319" s="125" t="s">
        <v>52</v>
      </c>
      <c r="I319" s="138" t="s">
        <v>53</v>
      </c>
      <c r="J319" s="125" t="s">
        <v>1638</v>
      </c>
      <c r="K319" s="131"/>
      <c r="L319" s="141">
        <v>3889578</v>
      </c>
      <c r="M319" s="141">
        <v>19836848</v>
      </c>
      <c r="N319" s="125" t="s">
        <v>54</v>
      </c>
      <c r="O319" s="125" t="s">
        <v>1644</v>
      </c>
      <c r="P319" s="134" t="s">
        <v>1437</v>
      </c>
      <c r="Q319" s="131"/>
      <c r="R319" s="139"/>
      <c r="S319" s="125" t="s">
        <v>111</v>
      </c>
      <c r="T319" s="125">
        <v>155</v>
      </c>
      <c r="U319" s="126">
        <v>45135</v>
      </c>
      <c r="V319" s="126">
        <v>45290</v>
      </c>
      <c r="W319" s="126"/>
      <c r="X319" s="131" t="s">
        <v>28</v>
      </c>
      <c r="Y319" s="132" t="s">
        <v>793</v>
      </c>
      <c r="Z319" s="131">
        <v>2023</v>
      </c>
      <c r="AA319" s="131" t="s">
        <v>58</v>
      </c>
    </row>
    <row r="320" spans="1:27" x14ac:dyDescent="0.25">
      <c r="A320" s="155">
        <v>284</v>
      </c>
      <c r="B320" s="131" t="s">
        <v>23</v>
      </c>
      <c r="C320" s="131" t="s">
        <v>49</v>
      </c>
      <c r="D320" s="131" t="s">
        <v>794</v>
      </c>
      <c r="E320" s="126">
        <v>45135</v>
      </c>
      <c r="F320" s="131" t="s">
        <v>795</v>
      </c>
      <c r="G320" s="131" t="s">
        <v>1635</v>
      </c>
      <c r="H320" s="125" t="s">
        <v>52</v>
      </c>
      <c r="I320" s="138" t="s">
        <v>53</v>
      </c>
      <c r="J320" s="125" t="s">
        <v>1638</v>
      </c>
      <c r="K320" s="131"/>
      <c r="L320" s="141">
        <v>1497991</v>
      </c>
      <c r="M320" s="141">
        <v>2596518</v>
      </c>
      <c r="N320" s="125" t="s">
        <v>54</v>
      </c>
      <c r="O320" s="125" t="s">
        <v>1644</v>
      </c>
      <c r="P320" s="134" t="s">
        <v>1438</v>
      </c>
      <c r="Q320" s="131"/>
      <c r="R320" s="139"/>
      <c r="S320" s="125" t="s">
        <v>85</v>
      </c>
      <c r="T320" s="125">
        <v>155</v>
      </c>
      <c r="U320" s="126">
        <v>45135</v>
      </c>
      <c r="V320" s="126">
        <v>45188</v>
      </c>
      <c r="W320" s="126"/>
      <c r="X320" s="131" t="s">
        <v>28</v>
      </c>
      <c r="Y320" s="132" t="s">
        <v>796</v>
      </c>
      <c r="Z320" s="131">
        <v>2023</v>
      </c>
      <c r="AA320" s="131" t="s">
        <v>58</v>
      </c>
    </row>
    <row r="321" spans="1:27" x14ac:dyDescent="0.25">
      <c r="A321" s="155">
        <v>285</v>
      </c>
      <c r="B321" s="131" t="s">
        <v>23</v>
      </c>
      <c r="C321" s="131" t="s">
        <v>49</v>
      </c>
      <c r="D321" s="131" t="s">
        <v>798</v>
      </c>
      <c r="E321" s="126">
        <v>45188</v>
      </c>
      <c r="F321" s="131" t="s">
        <v>795</v>
      </c>
      <c r="G321" s="131" t="s">
        <v>1635</v>
      </c>
      <c r="H321" s="125" t="s">
        <v>52</v>
      </c>
      <c r="I321" s="138" t="s">
        <v>53</v>
      </c>
      <c r="J321" s="125" t="s">
        <v>1638</v>
      </c>
      <c r="K321" s="131"/>
      <c r="L321" s="141">
        <v>1497991</v>
      </c>
      <c r="M321" s="141">
        <v>4993303</v>
      </c>
      <c r="N321" s="125" t="s">
        <v>54</v>
      </c>
      <c r="O321" s="125" t="s">
        <v>1644</v>
      </c>
      <c r="P321" s="134" t="s">
        <v>1439</v>
      </c>
      <c r="Q321" s="131"/>
      <c r="R321" s="139"/>
      <c r="S321" s="125" t="s">
        <v>85</v>
      </c>
      <c r="T321" s="125">
        <v>102</v>
      </c>
      <c r="U321" s="126">
        <v>45189</v>
      </c>
      <c r="V321" s="126">
        <v>45290</v>
      </c>
      <c r="W321" s="126"/>
      <c r="X321" s="131" t="s">
        <v>28</v>
      </c>
      <c r="Y321" s="132" t="s">
        <v>796</v>
      </c>
      <c r="Z321" s="131">
        <v>2023</v>
      </c>
      <c r="AA321" s="131" t="s">
        <v>58</v>
      </c>
    </row>
    <row r="322" spans="1:27" x14ac:dyDescent="0.25">
      <c r="A322" s="155">
        <v>286</v>
      </c>
      <c r="B322" s="131" t="s">
        <v>23</v>
      </c>
      <c r="C322" s="131" t="s">
        <v>49</v>
      </c>
      <c r="D322" s="131" t="s">
        <v>650</v>
      </c>
      <c r="E322" s="126">
        <v>45152</v>
      </c>
      <c r="F322" s="131" t="s">
        <v>651</v>
      </c>
      <c r="G322" s="146" t="s">
        <v>1634</v>
      </c>
      <c r="H322" s="125" t="s">
        <v>52</v>
      </c>
      <c r="I322" s="138" t="s">
        <v>53</v>
      </c>
      <c r="J322" s="125" t="s">
        <v>1638</v>
      </c>
      <c r="K322" s="131"/>
      <c r="L322" s="142">
        <v>4727782</v>
      </c>
      <c r="M322" s="141">
        <v>21590204</v>
      </c>
      <c r="N322" s="125" t="s">
        <v>54</v>
      </c>
      <c r="O322" s="125" t="s">
        <v>1644</v>
      </c>
      <c r="P322" s="129" t="s">
        <v>1418</v>
      </c>
      <c r="Q322" s="131"/>
      <c r="R322" s="139"/>
      <c r="S322" s="125" t="s">
        <v>27</v>
      </c>
      <c r="T322" s="125">
        <v>138</v>
      </c>
      <c r="U322" s="126">
        <v>45152</v>
      </c>
      <c r="V322" s="126">
        <v>45290</v>
      </c>
      <c r="W322" s="126"/>
      <c r="X322" s="131" t="s">
        <v>28</v>
      </c>
      <c r="Y322" s="132" t="s">
        <v>799</v>
      </c>
      <c r="Z322" s="131">
        <v>2023</v>
      </c>
      <c r="AA322" s="131" t="s">
        <v>58</v>
      </c>
    </row>
    <row r="323" spans="1:27" x14ac:dyDescent="0.25">
      <c r="A323" s="155">
        <v>287</v>
      </c>
      <c r="B323" s="131" t="s">
        <v>23</v>
      </c>
      <c r="C323" s="131" t="s">
        <v>49</v>
      </c>
      <c r="D323" s="131" t="s">
        <v>800</v>
      </c>
      <c r="E323" s="126">
        <v>45154</v>
      </c>
      <c r="F323" s="131" t="s">
        <v>801</v>
      </c>
      <c r="G323" s="131" t="s">
        <v>1635</v>
      </c>
      <c r="H323" s="125" t="s">
        <v>52</v>
      </c>
      <c r="I323" s="138" t="s">
        <v>53</v>
      </c>
      <c r="J323" s="125" t="s">
        <v>1638</v>
      </c>
      <c r="K323" s="131"/>
      <c r="L323" s="141">
        <v>1700219</v>
      </c>
      <c r="M323" s="141">
        <v>7650985</v>
      </c>
      <c r="N323" s="125" t="s">
        <v>54</v>
      </c>
      <c r="O323" s="125" t="s">
        <v>1644</v>
      </c>
      <c r="P323" s="134" t="s">
        <v>1440</v>
      </c>
      <c r="Q323" s="131"/>
      <c r="R323" s="139"/>
      <c r="S323" s="125" t="s">
        <v>763</v>
      </c>
      <c r="T323" s="125">
        <v>136</v>
      </c>
      <c r="U323" s="126">
        <v>45154</v>
      </c>
      <c r="V323" s="126">
        <v>45290</v>
      </c>
      <c r="W323" s="126"/>
      <c r="X323" s="131" t="s">
        <v>28</v>
      </c>
      <c r="Y323" s="132" t="s">
        <v>802</v>
      </c>
      <c r="Z323" s="131">
        <v>2023</v>
      </c>
      <c r="AA323" s="131" t="s">
        <v>58</v>
      </c>
    </row>
    <row r="324" spans="1:27" x14ac:dyDescent="0.25">
      <c r="A324" s="155">
        <v>288</v>
      </c>
      <c r="B324" s="131" t="s">
        <v>23</v>
      </c>
      <c r="C324" s="131" t="s">
        <v>49</v>
      </c>
      <c r="D324" s="131" t="s">
        <v>803</v>
      </c>
      <c r="E324" s="126">
        <v>45155</v>
      </c>
      <c r="F324" s="131" t="s">
        <v>631</v>
      </c>
      <c r="G324" s="146" t="s">
        <v>1634</v>
      </c>
      <c r="H324" s="125" t="s">
        <v>52</v>
      </c>
      <c r="I324" s="138" t="s">
        <v>53</v>
      </c>
      <c r="J324" s="125" t="s">
        <v>1638</v>
      </c>
      <c r="K324" s="131"/>
      <c r="L324" s="141">
        <v>4278535</v>
      </c>
      <c r="M324" s="141">
        <v>19110790</v>
      </c>
      <c r="N324" s="125" t="s">
        <v>54</v>
      </c>
      <c r="O324" s="125" t="s">
        <v>1644</v>
      </c>
      <c r="P324" s="134" t="s">
        <v>1413</v>
      </c>
      <c r="Q324" s="131"/>
      <c r="R324" s="139"/>
      <c r="S324" s="125" t="s">
        <v>134</v>
      </c>
      <c r="T324" s="125">
        <v>135</v>
      </c>
      <c r="U324" s="126">
        <v>45155</v>
      </c>
      <c r="V324" s="126">
        <v>45290</v>
      </c>
      <c r="W324" s="126"/>
      <c r="X324" s="131" t="s">
        <v>28</v>
      </c>
      <c r="Y324" s="132" t="s">
        <v>804</v>
      </c>
      <c r="Z324" s="131">
        <v>2023</v>
      </c>
      <c r="AA324" s="131" t="s">
        <v>58</v>
      </c>
    </row>
    <row r="325" spans="1:27" x14ac:dyDescent="0.25">
      <c r="A325" s="155">
        <v>289</v>
      </c>
      <c r="B325" s="131" t="s">
        <v>23</v>
      </c>
      <c r="C325" s="131" t="s">
        <v>49</v>
      </c>
      <c r="D325" s="131" t="s">
        <v>805</v>
      </c>
      <c r="E325" s="126">
        <v>45156</v>
      </c>
      <c r="F325" s="131" t="s">
        <v>662</v>
      </c>
      <c r="G325" s="131" t="s">
        <v>1635</v>
      </c>
      <c r="H325" s="125" t="s">
        <v>52</v>
      </c>
      <c r="I325" s="138" t="s">
        <v>53</v>
      </c>
      <c r="J325" s="125" t="s">
        <v>1638</v>
      </c>
      <c r="K325" s="131"/>
      <c r="L325" s="142">
        <v>2896360</v>
      </c>
      <c r="M325" s="141">
        <v>12840529</v>
      </c>
      <c r="N325" s="125" t="s">
        <v>54</v>
      </c>
      <c r="O325" s="125" t="s">
        <v>1644</v>
      </c>
      <c r="P325" s="129" t="s">
        <v>1420</v>
      </c>
      <c r="Q325" s="131"/>
      <c r="R325" s="139"/>
      <c r="S325" s="125" t="s">
        <v>27</v>
      </c>
      <c r="T325" s="125">
        <v>134</v>
      </c>
      <c r="U325" s="126">
        <v>45156</v>
      </c>
      <c r="V325" s="126">
        <v>45290</v>
      </c>
      <c r="W325" s="126"/>
      <c r="X325" s="131" t="s">
        <v>28</v>
      </c>
      <c r="Y325" s="132" t="s">
        <v>806</v>
      </c>
      <c r="Z325" s="131">
        <v>2023</v>
      </c>
      <c r="AA325" s="131" t="s">
        <v>58</v>
      </c>
    </row>
    <row r="326" spans="1:27" x14ac:dyDescent="0.25">
      <c r="A326" s="155">
        <v>290</v>
      </c>
      <c r="B326" s="131" t="s">
        <v>23</v>
      </c>
      <c r="C326" s="131" t="s">
        <v>49</v>
      </c>
      <c r="D326" s="131" t="s">
        <v>665</v>
      </c>
      <c r="E326" s="126">
        <v>45166</v>
      </c>
      <c r="F326" s="131" t="s">
        <v>666</v>
      </c>
      <c r="G326" s="146" t="s">
        <v>1634</v>
      </c>
      <c r="H326" s="125" t="s">
        <v>52</v>
      </c>
      <c r="I326" s="138" t="s">
        <v>53</v>
      </c>
      <c r="J326" s="125" t="s">
        <v>1638</v>
      </c>
      <c r="K326" s="131"/>
      <c r="L326" s="142">
        <v>5877696</v>
      </c>
      <c r="M326" s="141">
        <v>19153033</v>
      </c>
      <c r="N326" s="125" t="s">
        <v>54</v>
      </c>
      <c r="O326" s="125" t="s">
        <v>1644</v>
      </c>
      <c r="P326" s="129" t="s">
        <v>1421</v>
      </c>
      <c r="Q326" s="131"/>
      <c r="R326" s="139"/>
      <c r="S326" s="125" t="s">
        <v>27</v>
      </c>
      <c r="T326" s="125">
        <v>111</v>
      </c>
      <c r="U326" s="126">
        <v>45166</v>
      </c>
      <c r="V326" s="126">
        <v>45265</v>
      </c>
      <c r="W326" s="126"/>
      <c r="X326" s="131" t="s">
        <v>28</v>
      </c>
      <c r="Y326" s="132" t="s">
        <v>807</v>
      </c>
      <c r="Z326" s="131">
        <v>2023</v>
      </c>
      <c r="AA326" s="131" t="s">
        <v>58</v>
      </c>
    </row>
    <row r="327" spans="1:27" x14ac:dyDescent="0.25">
      <c r="A327" s="155">
        <v>291</v>
      </c>
      <c r="B327" s="131" t="s">
        <v>23</v>
      </c>
      <c r="C327" s="131" t="s">
        <v>49</v>
      </c>
      <c r="D327" s="131" t="s">
        <v>808</v>
      </c>
      <c r="E327" s="126">
        <v>45167</v>
      </c>
      <c r="F327" s="131" t="s">
        <v>809</v>
      </c>
      <c r="G327" s="131" t="s">
        <v>1635</v>
      </c>
      <c r="H327" s="125" t="s">
        <v>52</v>
      </c>
      <c r="I327" s="138" t="s">
        <v>53</v>
      </c>
      <c r="J327" s="125" t="s">
        <v>1638</v>
      </c>
      <c r="K327" s="131"/>
      <c r="L327" s="141">
        <v>1700220</v>
      </c>
      <c r="M327" s="141">
        <v>6914228</v>
      </c>
      <c r="N327" s="125" t="s">
        <v>54</v>
      </c>
      <c r="O327" s="125" t="s">
        <v>1644</v>
      </c>
      <c r="P327" s="134" t="s">
        <v>1441</v>
      </c>
      <c r="Q327" s="131"/>
      <c r="R327" s="139"/>
      <c r="S327" s="125" t="s">
        <v>94</v>
      </c>
      <c r="T327" s="125">
        <v>120</v>
      </c>
      <c r="U327" s="126">
        <v>45168</v>
      </c>
      <c r="V327" s="126">
        <v>45290</v>
      </c>
      <c r="W327" s="126"/>
      <c r="X327" s="131" t="s">
        <v>28</v>
      </c>
      <c r="Y327" s="132" t="s">
        <v>810</v>
      </c>
      <c r="Z327" s="131">
        <v>2023</v>
      </c>
      <c r="AA327" s="131" t="s">
        <v>58</v>
      </c>
    </row>
    <row r="328" spans="1:27" x14ac:dyDescent="0.25">
      <c r="A328" s="155">
        <v>292</v>
      </c>
      <c r="B328" s="131" t="s">
        <v>23</v>
      </c>
      <c r="C328" s="131" t="s">
        <v>49</v>
      </c>
      <c r="D328" s="131" t="s">
        <v>811</v>
      </c>
      <c r="E328" s="126">
        <v>45173</v>
      </c>
      <c r="F328" s="133" t="s">
        <v>655</v>
      </c>
      <c r="G328" s="146" t="s">
        <v>1634</v>
      </c>
      <c r="H328" s="125" t="s">
        <v>52</v>
      </c>
      <c r="I328" s="138" t="s">
        <v>53</v>
      </c>
      <c r="J328" s="125" t="s">
        <v>1638</v>
      </c>
      <c r="K328" s="131"/>
      <c r="L328" s="141">
        <v>3889578</v>
      </c>
      <c r="M328" s="141">
        <v>15196354</v>
      </c>
      <c r="N328" s="125" t="s">
        <v>54</v>
      </c>
      <c r="O328" s="125" t="s">
        <v>1644</v>
      </c>
      <c r="P328" s="134" t="s">
        <v>1442</v>
      </c>
      <c r="Q328" s="131"/>
      <c r="R328" s="139"/>
      <c r="S328" s="125" t="s">
        <v>632</v>
      </c>
      <c r="T328" s="125">
        <v>117</v>
      </c>
      <c r="U328" s="126">
        <v>45173</v>
      </c>
      <c r="V328" s="126">
        <v>45290</v>
      </c>
      <c r="W328" s="126"/>
      <c r="X328" s="131" t="s">
        <v>28</v>
      </c>
      <c r="Y328" s="132" t="s">
        <v>812</v>
      </c>
      <c r="Z328" s="131">
        <v>2023</v>
      </c>
      <c r="AA328" s="131" t="s">
        <v>58</v>
      </c>
    </row>
    <row r="329" spans="1:27" x14ac:dyDescent="0.25">
      <c r="A329" s="155">
        <v>293</v>
      </c>
      <c r="B329" s="131" t="s">
        <v>23</v>
      </c>
      <c r="C329" s="131" t="s">
        <v>49</v>
      </c>
      <c r="D329" s="131" t="s">
        <v>682</v>
      </c>
      <c r="E329" s="126">
        <v>45173</v>
      </c>
      <c r="F329" s="133" t="s">
        <v>683</v>
      </c>
      <c r="G329" s="146" t="s">
        <v>1634</v>
      </c>
      <c r="H329" s="125" t="s">
        <v>52</v>
      </c>
      <c r="I329" s="138" t="s">
        <v>53</v>
      </c>
      <c r="J329" s="125" t="s">
        <v>1638</v>
      </c>
      <c r="K329" s="131"/>
      <c r="L329" s="141">
        <v>4278535</v>
      </c>
      <c r="M329" s="141">
        <v>16543669</v>
      </c>
      <c r="N329" s="125" t="s">
        <v>54</v>
      </c>
      <c r="O329" s="125" t="s">
        <v>1644</v>
      </c>
      <c r="P329" s="134" t="s">
        <v>1443</v>
      </c>
      <c r="Q329" s="131"/>
      <c r="R329" s="139"/>
      <c r="S329" s="125" t="s">
        <v>134</v>
      </c>
      <c r="T329" s="125">
        <v>117</v>
      </c>
      <c r="U329" s="126">
        <v>45174</v>
      </c>
      <c r="V329" s="126">
        <v>45290</v>
      </c>
      <c r="W329" s="126"/>
      <c r="X329" s="131" t="s">
        <v>28</v>
      </c>
      <c r="Y329" s="132" t="s">
        <v>813</v>
      </c>
      <c r="Z329" s="131">
        <v>2023</v>
      </c>
      <c r="AA329" s="131" t="s">
        <v>58</v>
      </c>
    </row>
    <row r="330" spans="1:27" x14ac:dyDescent="0.25">
      <c r="A330" s="155">
        <v>294</v>
      </c>
      <c r="B330" s="131" t="s">
        <v>23</v>
      </c>
      <c r="C330" s="131" t="s">
        <v>49</v>
      </c>
      <c r="D330" s="131" t="s">
        <v>673</v>
      </c>
      <c r="E330" s="126">
        <v>45174</v>
      </c>
      <c r="F330" s="131" t="s">
        <v>674</v>
      </c>
      <c r="G330" s="146" t="s">
        <v>1634</v>
      </c>
      <c r="H330" s="125" t="s">
        <v>52</v>
      </c>
      <c r="I330" s="138" t="s">
        <v>53</v>
      </c>
      <c r="J330" s="125" t="s">
        <v>1638</v>
      </c>
      <c r="K330" s="131"/>
      <c r="L330" s="141">
        <v>4278535</v>
      </c>
      <c r="M330" s="141">
        <v>16543669</v>
      </c>
      <c r="N330" s="125" t="s">
        <v>54</v>
      </c>
      <c r="O330" s="125" t="s">
        <v>1644</v>
      </c>
      <c r="P330" s="134" t="s">
        <v>1423</v>
      </c>
      <c r="Q330" s="131"/>
      <c r="R330" s="139"/>
      <c r="S330" s="125" t="s">
        <v>27</v>
      </c>
      <c r="T330" s="125">
        <v>116</v>
      </c>
      <c r="U330" s="126">
        <v>45174</v>
      </c>
      <c r="V330" s="126">
        <v>45290</v>
      </c>
      <c r="W330" s="126"/>
      <c r="X330" s="131" t="s">
        <v>28</v>
      </c>
      <c r="Y330" s="132" t="s">
        <v>814</v>
      </c>
      <c r="Z330" s="131">
        <v>2023</v>
      </c>
      <c r="AA330" s="131" t="s">
        <v>58</v>
      </c>
    </row>
    <row r="331" spans="1:27" x14ac:dyDescent="0.25">
      <c r="A331" s="155">
        <v>295</v>
      </c>
      <c r="B331" s="131" t="s">
        <v>23</v>
      </c>
      <c r="C331" s="131" t="s">
        <v>49</v>
      </c>
      <c r="D331" s="131" t="s">
        <v>815</v>
      </c>
      <c r="E331" s="126">
        <v>45174</v>
      </c>
      <c r="F331" s="133" t="s">
        <v>816</v>
      </c>
      <c r="G331" s="146" t="s">
        <v>1634</v>
      </c>
      <c r="H331" s="125" t="s">
        <v>52</v>
      </c>
      <c r="I331" s="138" t="s">
        <v>53</v>
      </c>
      <c r="J331" s="125" t="s">
        <v>1638</v>
      </c>
      <c r="K331" s="131"/>
      <c r="L331" s="142">
        <v>5877696</v>
      </c>
      <c r="M331" s="141">
        <v>22727091</v>
      </c>
      <c r="N331" s="125" t="s">
        <v>54</v>
      </c>
      <c r="O331" s="125" t="s">
        <v>1644</v>
      </c>
      <c r="P331" s="129" t="s">
        <v>679</v>
      </c>
      <c r="Q331" s="131"/>
      <c r="R331" s="139"/>
      <c r="S331" s="125" t="s">
        <v>27</v>
      </c>
      <c r="T331" s="125">
        <v>117</v>
      </c>
      <c r="U331" s="126">
        <v>45174</v>
      </c>
      <c r="V331" s="126">
        <v>45290</v>
      </c>
      <c r="W331" s="126"/>
      <c r="X331" s="131" t="s">
        <v>28</v>
      </c>
      <c r="Y331" s="132" t="s">
        <v>817</v>
      </c>
      <c r="Z331" s="131">
        <v>2023</v>
      </c>
      <c r="AA331" s="131" t="s">
        <v>58</v>
      </c>
    </row>
    <row r="332" spans="1:27" x14ac:dyDescent="0.25">
      <c r="A332" s="155">
        <v>296</v>
      </c>
      <c r="B332" s="131" t="s">
        <v>23</v>
      </c>
      <c r="C332" s="131" t="s">
        <v>49</v>
      </c>
      <c r="D332" s="131" t="s">
        <v>818</v>
      </c>
      <c r="E332" s="126">
        <v>45177</v>
      </c>
      <c r="F332" s="143" t="s">
        <v>819</v>
      </c>
      <c r="G332" s="131" t="s">
        <v>1635</v>
      </c>
      <c r="H332" s="125" t="s">
        <v>52</v>
      </c>
      <c r="I332" s="138" t="s">
        <v>53</v>
      </c>
      <c r="J332" s="125" t="s">
        <v>1638</v>
      </c>
      <c r="K332" s="131"/>
      <c r="L332" s="141">
        <v>1700220</v>
      </c>
      <c r="M332" s="141">
        <v>6404162</v>
      </c>
      <c r="N332" s="125" t="s">
        <v>54</v>
      </c>
      <c r="O332" s="125" t="s">
        <v>1644</v>
      </c>
      <c r="P332" s="134" t="s">
        <v>1444</v>
      </c>
      <c r="Q332" s="131"/>
      <c r="R332" s="139"/>
      <c r="S332" s="125" t="s">
        <v>94</v>
      </c>
      <c r="T332" s="125">
        <v>113</v>
      </c>
      <c r="U332" s="126">
        <v>45177</v>
      </c>
      <c r="V332" s="126">
        <v>45290</v>
      </c>
      <c r="W332" s="126"/>
      <c r="X332" s="131" t="s">
        <v>28</v>
      </c>
      <c r="Y332" s="132" t="s">
        <v>820</v>
      </c>
      <c r="Z332" s="131">
        <v>2023</v>
      </c>
      <c r="AA332" s="131" t="s">
        <v>58</v>
      </c>
    </row>
    <row r="333" spans="1:27" x14ac:dyDescent="0.25">
      <c r="A333" s="155">
        <v>297</v>
      </c>
      <c r="B333" s="131" t="s">
        <v>23</v>
      </c>
      <c r="C333" s="131" t="s">
        <v>49</v>
      </c>
      <c r="D333" s="131" t="s">
        <v>821</v>
      </c>
      <c r="E333" s="126">
        <v>45177</v>
      </c>
      <c r="F333" s="145" t="s">
        <v>822</v>
      </c>
      <c r="G333" s="146" t="s">
        <v>1634</v>
      </c>
      <c r="H333" s="125" t="s">
        <v>52</v>
      </c>
      <c r="I333" s="138" t="s">
        <v>53</v>
      </c>
      <c r="J333" s="125" t="s">
        <v>1638</v>
      </c>
      <c r="K333" s="131"/>
      <c r="L333" s="141">
        <v>3353980</v>
      </c>
      <c r="M333" s="141">
        <v>13318858</v>
      </c>
      <c r="N333" s="125" t="s">
        <v>54</v>
      </c>
      <c r="O333" s="125" t="s">
        <v>1644</v>
      </c>
      <c r="P333" s="134" t="s">
        <v>1445</v>
      </c>
      <c r="Q333" s="131"/>
      <c r="R333" s="139"/>
      <c r="S333" s="125" t="s">
        <v>72</v>
      </c>
      <c r="T333" s="125">
        <v>113</v>
      </c>
      <c r="U333" s="126">
        <v>45177</v>
      </c>
      <c r="V333" s="126">
        <v>45290</v>
      </c>
      <c r="W333" s="126"/>
      <c r="X333" s="131" t="s">
        <v>28</v>
      </c>
      <c r="Y333" s="132" t="s">
        <v>823</v>
      </c>
      <c r="Z333" s="131">
        <v>2023</v>
      </c>
      <c r="AA333" s="131" t="s">
        <v>58</v>
      </c>
    </row>
    <row r="334" spans="1:27" x14ac:dyDescent="0.25">
      <c r="A334" s="155">
        <v>298</v>
      </c>
      <c r="B334" s="131" t="s">
        <v>23</v>
      </c>
      <c r="C334" s="131" t="s">
        <v>49</v>
      </c>
      <c r="D334" s="131" t="s">
        <v>824</v>
      </c>
      <c r="E334" s="126">
        <v>45181</v>
      </c>
      <c r="F334" s="133" t="s">
        <v>825</v>
      </c>
      <c r="G334" s="131" t="s">
        <v>1635</v>
      </c>
      <c r="H334" s="125" t="s">
        <v>52</v>
      </c>
      <c r="I334" s="138" t="s">
        <v>53</v>
      </c>
      <c r="J334" s="125" t="s">
        <v>1638</v>
      </c>
      <c r="K334" s="131"/>
      <c r="L334" s="141">
        <v>1700219</v>
      </c>
      <c r="M334" s="141">
        <v>6177462</v>
      </c>
      <c r="N334" s="125" t="s">
        <v>54</v>
      </c>
      <c r="O334" s="125" t="s">
        <v>1644</v>
      </c>
      <c r="P334" s="134" t="s">
        <v>1446</v>
      </c>
      <c r="Q334" s="131"/>
      <c r="R334" s="139"/>
      <c r="S334" s="125" t="s">
        <v>763</v>
      </c>
      <c r="T334" s="125">
        <v>117</v>
      </c>
      <c r="U334" s="126">
        <v>45182</v>
      </c>
      <c r="V334" s="126">
        <v>45290</v>
      </c>
      <c r="W334" s="126"/>
      <c r="X334" s="131" t="s">
        <v>28</v>
      </c>
      <c r="Y334" s="132" t="s">
        <v>826</v>
      </c>
      <c r="Z334" s="131">
        <v>2023</v>
      </c>
      <c r="AA334" s="131" t="s">
        <v>58</v>
      </c>
    </row>
    <row r="335" spans="1:27" x14ac:dyDescent="0.25">
      <c r="A335" s="155">
        <v>299</v>
      </c>
      <c r="B335" s="131" t="s">
        <v>23</v>
      </c>
      <c r="C335" s="131" t="s">
        <v>49</v>
      </c>
      <c r="D335" s="131" t="s">
        <v>827</v>
      </c>
      <c r="E335" s="126">
        <v>45184</v>
      </c>
      <c r="F335" s="133" t="s">
        <v>828</v>
      </c>
      <c r="G335" s="146" t="s">
        <v>1634</v>
      </c>
      <c r="H335" s="125" t="s">
        <v>52</v>
      </c>
      <c r="I335" s="138" t="s">
        <v>53</v>
      </c>
      <c r="J335" s="125" t="s">
        <v>1638</v>
      </c>
      <c r="K335" s="131"/>
      <c r="L335" s="141">
        <v>4200000</v>
      </c>
      <c r="M335" s="141">
        <v>14840000</v>
      </c>
      <c r="N335" s="125" t="s">
        <v>54</v>
      </c>
      <c r="O335" s="125" t="s">
        <v>1644</v>
      </c>
      <c r="P335" s="134" t="s">
        <v>1447</v>
      </c>
      <c r="Q335" s="131"/>
      <c r="R335" s="139"/>
      <c r="S335" s="125" t="s">
        <v>336</v>
      </c>
      <c r="T335" s="125">
        <v>106</v>
      </c>
      <c r="U335" s="126">
        <v>45184</v>
      </c>
      <c r="V335" s="126">
        <v>45290</v>
      </c>
      <c r="W335" s="126"/>
      <c r="X335" s="131" t="s">
        <v>28</v>
      </c>
      <c r="Y335" s="132" t="s">
        <v>829</v>
      </c>
      <c r="Z335" s="131">
        <v>2023</v>
      </c>
      <c r="AA335" s="131" t="s">
        <v>58</v>
      </c>
    </row>
    <row r="336" spans="1:27" x14ac:dyDescent="0.25">
      <c r="A336" s="155">
        <v>300</v>
      </c>
      <c r="B336" s="131" t="s">
        <v>23</v>
      </c>
      <c r="C336" s="131" t="s">
        <v>49</v>
      </c>
      <c r="D336" s="131" t="s">
        <v>830</v>
      </c>
      <c r="E336" s="126">
        <v>45184</v>
      </c>
      <c r="F336" s="133" t="s">
        <v>831</v>
      </c>
      <c r="G336" s="146" t="s">
        <v>1634</v>
      </c>
      <c r="H336" s="125" t="s">
        <v>52</v>
      </c>
      <c r="I336" s="138" t="s">
        <v>53</v>
      </c>
      <c r="J336" s="125" t="s">
        <v>1638</v>
      </c>
      <c r="K336" s="131"/>
      <c r="L336" s="141">
        <v>4200000</v>
      </c>
      <c r="M336" s="141">
        <v>14840000</v>
      </c>
      <c r="N336" s="125" t="s">
        <v>54</v>
      </c>
      <c r="O336" s="125" t="s">
        <v>1644</v>
      </c>
      <c r="P336" s="134" t="s">
        <v>1448</v>
      </c>
      <c r="Q336" s="131"/>
      <c r="R336" s="139"/>
      <c r="S336" s="125" t="s">
        <v>336</v>
      </c>
      <c r="T336" s="125">
        <v>106</v>
      </c>
      <c r="U336" s="126">
        <v>45184</v>
      </c>
      <c r="V336" s="126">
        <v>45290</v>
      </c>
      <c r="W336" s="126"/>
      <c r="X336" s="131" t="s">
        <v>28</v>
      </c>
      <c r="Y336" s="132" t="s">
        <v>832</v>
      </c>
      <c r="Z336" s="131">
        <v>2023</v>
      </c>
      <c r="AA336" s="131" t="s">
        <v>58</v>
      </c>
    </row>
    <row r="337" spans="1:27" x14ac:dyDescent="0.25">
      <c r="A337" s="155">
        <v>301</v>
      </c>
      <c r="B337" s="131" t="s">
        <v>23</v>
      </c>
      <c r="C337" s="131" t="s">
        <v>49</v>
      </c>
      <c r="D337" s="131" t="s">
        <v>1530</v>
      </c>
      <c r="E337" s="126">
        <v>45203</v>
      </c>
      <c r="F337" s="133" t="s">
        <v>1582</v>
      </c>
      <c r="G337" s="146" t="s">
        <v>1634</v>
      </c>
      <c r="H337" s="125" t="s">
        <v>52</v>
      </c>
      <c r="I337" s="138" t="s">
        <v>53</v>
      </c>
      <c r="J337" s="125" t="s">
        <v>1638</v>
      </c>
      <c r="K337" s="131"/>
      <c r="L337" s="141">
        <v>8199603</v>
      </c>
      <c r="M337" s="141">
        <v>23778849</v>
      </c>
      <c r="N337" s="125" t="s">
        <v>54</v>
      </c>
      <c r="O337" s="125" t="s">
        <v>1644</v>
      </c>
      <c r="P337" s="134" t="s">
        <v>1415</v>
      </c>
      <c r="Q337" s="131"/>
      <c r="R337" s="139"/>
      <c r="S337" s="125" t="s">
        <v>27</v>
      </c>
      <c r="T337" s="125">
        <v>87</v>
      </c>
      <c r="U337" s="126">
        <v>45204</v>
      </c>
      <c r="V337" s="126">
        <v>45290</v>
      </c>
      <c r="W337" s="126"/>
      <c r="X337" s="131" t="s">
        <v>28</v>
      </c>
      <c r="Y337" s="132" t="s">
        <v>1713</v>
      </c>
      <c r="Z337" s="131">
        <v>2023</v>
      </c>
      <c r="AA337" s="131" t="s">
        <v>58</v>
      </c>
    </row>
    <row r="338" spans="1:27" x14ac:dyDescent="0.25">
      <c r="A338" s="155">
        <v>302</v>
      </c>
      <c r="B338" s="131" t="s">
        <v>23</v>
      </c>
      <c r="C338" s="131" t="s">
        <v>49</v>
      </c>
      <c r="D338" s="131" t="s">
        <v>1531</v>
      </c>
      <c r="E338" s="126">
        <v>45205</v>
      </c>
      <c r="F338" s="145" t="s">
        <v>1583</v>
      </c>
      <c r="G338" s="146" t="s">
        <v>1634</v>
      </c>
      <c r="H338" s="125" t="s">
        <v>52</v>
      </c>
      <c r="I338" s="138" t="s">
        <v>53</v>
      </c>
      <c r="J338" s="125" t="s">
        <v>1638</v>
      </c>
      <c r="K338" s="131"/>
      <c r="L338" s="141">
        <v>5271476</v>
      </c>
      <c r="M338" s="141">
        <v>14935849</v>
      </c>
      <c r="N338" s="125" t="s">
        <v>54</v>
      </c>
      <c r="O338" s="125" t="s">
        <v>1644</v>
      </c>
      <c r="P338" s="134" t="s">
        <v>1652</v>
      </c>
      <c r="Q338" s="131"/>
      <c r="R338" s="139"/>
      <c r="S338" s="125" t="s">
        <v>106</v>
      </c>
      <c r="T338" s="125">
        <v>87</v>
      </c>
      <c r="U338" s="126">
        <v>45205</v>
      </c>
      <c r="V338" s="126">
        <v>45290</v>
      </c>
      <c r="W338" s="126"/>
      <c r="X338" s="131" t="s">
        <v>28</v>
      </c>
      <c r="Y338" s="132" t="s">
        <v>1714</v>
      </c>
      <c r="Z338" s="131">
        <v>2023</v>
      </c>
      <c r="AA338" s="131" t="s">
        <v>58</v>
      </c>
    </row>
    <row r="339" spans="1:27" x14ac:dyDescent="0.25">
      <c r="A339" s="155">
        <v>303</v>
      </c>
      <c r="B339" s="131" t="s">
        <v>23</v>
      </c>
      <c r="C339" s="131" t="s">
        <v>49</v>
      </c>
      <c r="D339" s="131" t="s">
        <v>833</v>
      </c>
      <c r="E339" s="126">
        <v>45187</v>
      </c>
      <c r="F339" s="143" t="s">
        <v>834</v>
      </c>
      <c r="G339" s="146" t="s">
        <v>1634</v>
      </c>
      <c r="H339" s="125" t="s">
        <v>52</v>
      </c>
      <c r="I339" s="138" t="s">
        <v>53</v>
      </c>
      <c r="J339" s="125" t="s">
        <v>1638</v>
      </c>
      <c r="K339" s="131"/>
      <c r="L339" s="141">
        <v>4200000</v>
      </c>
      <c r="M339" s="141">
        <v>14420000</v>
      </c>
      <c r="N339" s="125" t="s">
        <v>54</v>
      </c>
      <c r="O339" s="125" t="s">
        <v>1644</v>
      </c>
      <c r="P339" s="134" t="s">
        <v>1449</v>
      </c>
      <c r="Q339" s="131"/>
      <c r="R339" s="139"/>
      <c r="S339" s="125" t="s">
        <v>336</v>
      </c>
      <c r="T339" s="125">
        <v>103</v>
      </c>
      <c r="U339" s="126">
        <v>45187</v>
      </c>
      <c r="V339" s="126">
        <v>45290</v>
      </c>
      <c r="W339" s="126"/>
      <c r="X339" s="131" t="s">
        <v>28</v>
      </c>
      <c r="Y339" s="132" t="s">
        <v>835</v>
      </c>
      <c r="Z339" s="131">
        <v>2023</v>
      </c>
      <c r="AA339" s="131" t="s">
        <v>58</v>
      </c>
    </row>
    <row r="340" spans="1:27" x14ac:dyDescent="0.25">
      <c r="A340" s="155">
        <v>304</v>
      </c>
      <c r="B340" s="131" t="s">
        <v>23</v>
      </c>
      <c r="C340" s="131" t="s">
        <v>49</v>
      </c>
      <c r="D340" s="131" t="s">
        <v>836</v>
      </c>
      <c r="E340" s="126">
        <v>45188</v>
      </c>
      <c r="F340" s="131" t="s">
        <v>837</v>
      </c>
      <c r="G340" s="131" t="s">
        <v>1635</v>
      </c>
      <c r="H340" s="125" t="s">
        <v>52</v>
      </c>
      <c r="I340" s="138" t="s">
        <v>53</v>
      </c>
      <c r="J340" s="125" t="s">
        <v>1638</v>
      </c>
      <c r="K340" s="131"/>
      <c r="L340" s="141">
        <v>2896360</v>
      </c>
      <c r="M340" s="141">
        <v>9847624</v>
      </c>
      <c r="N340" s="125" t="s">
        <v>54</v>
      </c>
      <c r="O340" s="125" t="s">
        <v>1644</v>
      </c>
      <c r="P340" s="134" t="s">
        <v>1314</v>
      </c>
      <c r="Q340" s="131"/>
      <c r="R340" s="139"/>
      <c r="S340" s="125" t="s">
        <v>111</v>
      </c>
      <c r="T340" s="125">
        <v>102</v>
      </c>
      <c r="U340" s="126">
        <v>45188</v>
      </c>
      <c r="V340" s="126">
        <v>45290</v>
      </c>
      <c r="W340" s="126"/>
      <c r="X340" s="131" t="s">
        <v>28</v>
      </c>
      <c r="Y340" s="132" t="s">
        <v>838</v>
      </c>
      <c r="Z340" s="131">
        <v>2023</v>
      </c>
      <c r="AA340" s="131" t="s">
        <v>58</v>
      </c>
    </row>
    <row r="341" spans="1:27" x14ac:dyDescent="0.25">
      <c r="A341" s="155">
        <v>305</v>
      </c>
      <c r="B341" s="131" t="s">
        <v>23</v>
      </c>
      <c r="C341" s="131" t="s">
        <v>49</v>
      </c>
      <c r="D341" s="131" t="s">
        <v>210</v>
      </c>
      <c r="E341" s="126">
        <v>45188</v>
      </c>
      <c r="F341" s="131" t="s">
        <v>839</v>
      </c>
      <c r="G341" s="131" t="s">
        <v>1635</v>
      </c>
      <c r="H341" s="125" t="s">
        <v>52</v>
      </c>
      <c r="I341" s="138" t="s">
        <v>53</v>
      </c>
      <c r="J341" s="125" t="s">
        <v>1638</v>
      </c>
      <c r="K341" s="131"/>
      <c r="L341" s="141">
        <v>2896360</v>
      </c>
      <c r="M341" s="141">
        <v>9847624</v>
      </c>
      <c r="N341" s="125" t="s">
        <v>54</v>
      </c>
      <c r="O341" s="125" t="s">
        <v>1644</v>
      </c>
      <c r="P341" s="134" t="s">
        <v>1312</v>
      </c>
      <c r="Q341" s="131"/>
      <c r="R341" s="139"/>
      <c r="S341" s="125" t="s">
        <v>111</v>
      </c>
      <c r="T341" s="125">
        <v>102</v>
      </c>
      <c r="U341" s="126">
        <v>45188</v>
      </c>
      <c r="V341" s="126">
        <v>45290</v>
      </c>
      <c r="W341" s="126"/>
      <c r="X341" s="131" t="s">
        <v>28</v>
      </c>
      <c r="Y341" s="132" t="s">
        <v>840</v>
      </c>
      <c r="Z341" s="131">
        <v>2023</v>
      </c>
      <c r="AA341" s="131" t="s">
        <v>58</v>
      </c>
    </row>
    <row r="342" spans="1:27" x14ac:dyDescent="0.25">
      <c r="A342" s="155">
        <v>306</v>
      </c>
      <c r="B342" s="131" t="s">
        <v>23</v>
      </c>
      <c r="C342" s="131" t="s">
        <v>49</v>
      </c>
      <c r="D342" s="131" t="s">
        <v>841</v>
      </c>
      <c r="E342" s="126">
        <v>45188</v>
      </c>
      <c r="F342" s="131" t="s">
        <v>842</v>
      </c>
      <c r="G342" s="131" t="s">
        <v>1635</v>
      </c>
      <c r="H342" s="125" t="s">
        <v>52</v>
      </c>
      <c r="I342" s="138" t="s">
        <v>53</v>
      </c>
      <c r="J342" s="125" t="s">
        <v>1638</v>
      </c>
      <c r="K342" s="131"/>
      <c r="L342" s="141">
        <v>1497991</v>
      </c>
      <c r="M342" s="141">
        <v>5093169</v>
      </c>
      <c r="N342" s="125" t="s">
        <v>54</v>
      </c>
      <c r="O342" s="125" t="s">
        <v>1644</v>
      </c>
      <c r="P342" s="134" t="s">
        <v>1450</v>
      </c>
      <c r="Q342" s="131"/>
      <c r="R342" s="139"/>
      <c r="S342" s="125" t="s">
        <v>111</v>
      </c>
      <c r="T342" s="125">
        <v>102</v>
      </c>
      <c r="U342" s="126">
        <v>45188</v>
      </c>
      <c r="V342" s="126">
        <v>45290</v>
      </c>
      <c r="W342" s="126"/>
      <c r="X342" s="131" t="s">
        <v>28</v>
      </c>
      <c r="Y342" s="132" t="s">
        <v>843</v>
      </c>
      <c r="Z342" s="131">
        <v>2023</v>
      </c>
      <c r="AA342" s="131" t="s">
        <v>58</v>
      </c>
    </row>
    <row r="343" spans="1:27" x14ac:dyDescent="0.25">
      <c r="A343" s="155">
        <v>307</v>
      </c>
      <c r="B343" s="131" t="s">
        <v>23</v>
      </c>
      <c r="C343" s="131" t="s">
        <v>49</v>
      </c>
      <c r="D343" s="131" t="s">
        <v>844</v>
      </c>
      <c r="E343" s="126">
        <v>45189</v>
      </c>
      <c r="F343" s="131" t="s">
        <v>845</v>
      </c>
      <c r="G343" s="146" t="s">
        <v>1634</v>
      </c>
      <c r="H343" s="125" t="s">
        <v>52</v>
      </c>
      <c r="I343" s="138" t="s">
        <v>53</v>
      </c>
      <c r="J343" s="125" t="s">
        <v>1638</v>
      </c>
      <c r="K343" s="131"/>
      <c r="L343" s="141">
        <v>4278535</v>
      </c>
      <c r="M343" s="141">
        <v>14404401</v>
      </c>
      <c r="N343" s="125" t="s">
        <v>54</v>
      </c>
      <c r="O343" s="125" t="s">
        <v>1644</v>
      </c>
      <c r="P343" s="134" t="s">
        <v>1451</v>
      </c>
      <c r="Q343" s="131"/>
      <c r="R343" s="139"/>
      <c r="S343" s="125" t="s">
        <v>111</v>
      </c>
      <c r="T343" s="125">
        <v>101</v>
      </c>
      <c r="U343" s="126">
        <v>45189</v>
      </c>
      <c r="V343" s="126">
        <v>45290</v>
      </c>
      <c r="W343" s="126"/>
      <c r="X343" s="131" t="s">
        <v>28</v>
      </c>
      <c r="Y343" s="132" t="s">
        <v>846</v>
      </c>
      <c r="Z343" s="131">
        <v>2023</v>
      </c>
      <c r="AA343" s="131" t="s">
        <v>58</v>
      </c>
    </row>
    <row r="344" spans="1:27" x14ac:dyDescent="0.25">
      <c r="A344" s="155">
        <v>308</v>
      </c>
      <c r="B344" s="131" t="s">
        <v>23</v>
      </c>
      <c r="C344" s="131" t="s">
        <v>49</v>
      </c>
      <c r="D344" s="131" t="s">
        <v>226</v>
      </c>
      <c r="E344" s="126">
        <v>45190</v>
      </c>
      <c r="F344" s="131" t="s">
        <v>847</v>
      </c>
      <c r="G344" s="131" t="s">
        <v>1635</v>
      </c>
      <c r="H344" s="125" t="s">
        <v>52</v>
      </c>
      <c r="I344" s="138" t="s">
        <v>53</v>
      </c>
      <c r="J344" s="125" t="s">
        <v>1638</v>
      </c>
      <c r="K344" s="131"/>
      <c r="L344" s="141">
        <v>2896360</v>
      </c>
      <c r="M344" s="141">
        <v>9654533</v>
      </c>
      <c r="N344" s="125" t="s">
        <v>54</v>
      </c>
      <c r="O344" s="125" t="s">
        <v>1644</v>
      </c>
      <c r="P344" s="134" t="s">
        <v>1317</v>
      </c>
      <c r="Q344" s="131"/>
      <c r="R344" s="139"/>
      <c r="S344" s="125" t="s">
        <v>111</v>
      </c>
      <c r="T344" s="125">
        <v>100</v>
      </c>
      <c r="U344" s="126">
        <v>45191</v>
      </c>
      <c r="V344" s="126">
        <v>45290</v>
      </c>
      <c r="W344" s="126"/>
      <c r="X344" s="131" t="s">
        <v>28</v>
      </c>
      <c r="Y344" s="132" t="s">
        <v>848</v>
      </c>
      <c r="Z344" s="131">
        <v>2023</v>
      </c>
      <c r="AA344" s="131" t="s">
        <v>58</v>
      </c>
    </row>
    <row r="345" spans="1:27" x14ac:dyDescent="0.25">
      <c r="A345" s="155">
        <v>309</v>
      </c>
      <c r="B345" s="131" t="s">
        <v>23</v>
      </c>
      <c r="C345" s="131" t="s">
        <v>49</v>
      </c>
      <c r="D345" s="131" t="s">
        <v>1532</v>
      </c>
      <c r="E345" s="126">
        <v>45202</v>
      </c>
      <c r="F345" s="131" t="s">
        <v>1584</v>
      </c>
      <c r="G345" s="131" t="s">
        <v>1635</v>
      </c>
      <c r="H345" s="125" t="s">
        <v>52</v>
      </c>
      <c r="I345" s="138" t="s">
        <v>53</v>
      </c>
      <c r="J345" s="125" t="s">
        <v>1638</v>
      </c>
      <c r="K345" s="131"/>
      <c r="L345" s="141">
        <v>2896360</v>
      </c>
      <c r="M345" s="141">
        <v>8495989</v>
      </c>
      <c r="N345" s="125" t="s">
        <v>54</v>
      </c>
      <c r="O345" s="125" t="s">
        <v>1644</v>
      </c>
      <c r="P345" s="134" t="s">
        <v>1653</v>
      </c>
      <c r="Q345" s="131"/>
      <c r="R345" s="139"/>
      <c r="S345" s="125" t="s">
        <v>184</v>
      </c>
      <c r="T345" s="125">
        <v>88</v>
      </c>
      <c r="U345" s="126">
        <v>45203</v>
      </c>
      <c r="V345" s="126">
        <v>45290</v>
      </c>
      <c r="W345" s="126"/>
      <c r="X345" s="131" t="s">
        <v>28</v>
      </c>
      <c r="Y345" s="132" t="s">
        <v>1715</v>
      </c>
      <c r="Z345" s="131">
        <v>2023</v>
      </c>
      <c r="AA345" s="131" t="s">
        <v>58</v>
      </c>
    </row>
    <row r="346" spans="1:27" x14ac:dyDescent="0.25">
      <c r="A346" s="155">
        <v>310</v>
      </c>
      <c r="B346" s="131" t="s">
        <v>23</v>
      </c>
      <c r="C346" s="131" t="s">
        <v>49</v>
      </c>
      <c r="D346" s="131" t="s">
        <v>1533</v>
      </c>
      <c r="E346" s="126">
        <v>45194</v>
      </c>
      <c r="F346" s="131" t="s">
        <v>1585</v>
      </c>
      <c r="G346" s="146" t="s">
        <v>1634</v>
      </c>
      <c r="H346" s="125" t="s">
        <v>52</v>
      </c>
      <c r="I346" s="138" t="s">
        <v>53</v>
      </c>
      <c r="J346" s="125" t="s">
        <v>1638</v>
      </c>
      <c r="K346" s="131"/>
      <c r="L346" s="141">
        <v>5271477</v>
      </c>
      <c r="M346" s="141">
        <v>16868726</v>
      </c>
      <c r="N346" s="125" t="s">
        <v>54</v>
      </c>
      <c r="O346" s="125" t="s">
        <v>1644</v>
      </c>
      <c r="P346" s="134" t="s">
        <v>1654</v>
      </c>
      <c r="Q346" s="131"/>
      <c r="R346" s="139"/>
      <c r="S346" s="125" t="s">
        <v>184</v>
      </c>
      <c r="T346" s="125">
        <v>96</v>
      </c>
      <c r="U346" s="126">
        <v>45195</v>
      </c>
      <c r="V346" s="126">
        <v>45290</v>
      </c>
      <c r="W346" s="126"/>
      <c r="X346" s="131" t="s">
        <v>28</v>
      </c>
      <c r="Y346" s="132" t="s">
        <v>1716</v>
      </c>
      <c r="Z346" s="131">
        <v>2023</v>
      </c>
      <c r="AA346" s="131" t="s">
        <v>58</v>
      </c>
    </row>
    <row r="347" spans="1:27" x14ac:dyDescent="0.25">
      <c r="A347" s="155">
        <v>311</v>
      </c>
      <c r="B347" s="131" t="s">
        <v>23</v>
      </c>
      <c r="C347" s="131" t="s">
        <v>49</v>
      </c>
      <c r="D347" s="131" t="s">
        <v>1024</v>
      </c>
      <c r="E347" s="126">
        <v>45196</v>
      </c>
      <c r="F347" s="138" t="s">
        <v>1586</v>
      </c>
      <c r="G347" s="146" t="s">
        <v>1634</v>
      </c>
      <c r="H347" s="125" t="s">
        <v>52</v>
      </c>
      <c r="I347" s="138" t="s">
        <v>53</v>
      </c>
      <c r="J347" s="125" t="s">
        <v>1638</v>
      </c>
      <c r="K347" s="131"/>
      <c r="L347" s="141">
        <v>3535979</v>
      </c>
      <c r="M347" s="141">
        <v>11079401</v>
      </c>
      <c r="N347" s="125" t="s">
        <v>54</v>
      </c>
      <c r="O347" s="125" t="s">
        <v>1644</v>
      </c>
      <c r="P347" s="134" t="s">
        <v>1460</v>
      </c>
      <c r="Q347" s="131"/>
      <c r="R347" s="139"/>
      <c r="S347" s="125" t="s">
        <v>1692</v>
      </c>
      <c r="T347" s="125">
        <v>94</v>
      </c>
      <c r="U347" s="126">
        <v>45196</v>
      </c>
      <c r="V347" s="126">
        <v>45290</v>
      </c>
      <c r="W347" s="126"/>
      <c r="X347" s="131" t="s">
        <v>28</v>
      </c>
      <c r="Y347" s="132" t="s">
        <v>1717</v>
      </c>
      <c r="Z347" s="131">
        <v>2023</v>
      </c>
      <c r="AA347" s="131" t="s">
        <v>58</v>
      </c>
    </row>
    <row r="348" spans="1:27" x14ac:dyDescent="0.25">
      <c r="A348" s="155">
        <v>312</v>
      </c>
      <c r="B348" s="131" t="s">
        <v>23</v>
      </c>
      <c r="C348" s="131" t="s">
        <v>49</v>
      </c>
      <c r="D348" s="131" t="s">
        <v>1534</v>
      </c>
      <c r="E348" s="126">
        <v>45198</v>
      </c>
      <c r="F348" s="138" t="s">
        <v>1587</v>
      </c>
      <c r="G348" s="131" t="s">
        <v>1635</v>
      </c>
      <c r="H348" s="125" t="s">
        <v>52</v>
      </c>
      <c r="I348" s="138" t="s">
        <v>53</v>
      </c>
      <c r="J348" s="125" t="s">
        <v>1638</v>
      </c>
      <c r="K348" s="131"/>
      <c r="L348" s="141">
        <v>1700220</v>
      </c>
      <c r="M348" s="141">
        <v>5214008</v>
      </c>
      <c r="N348" s="125" t="s">
        <v>54</v>
      </c>
      <c r="O348" s="125" t="s">
        <v>1644</v>
      </c>
      <c r="P348" s="134" t="s">
        <v>1655</v>
      </c>
      <c r="Q348" s="131"/>
      <c r="R348" s="139"/>
      <c r="S348" s="125" t="s">
        <v>336</v>
      </c>
      <c r="T348" s="125">
        <v>92</v>
      </c>
      <c r="U348" s="126">
        <v>45198</v>
      </c>
      <c r="V348" s="126">
        <v>45289</v>
      </c>
      <c r="W348" s="126"/>
      <c r="X348" s="131" t="s">
        <v>28</v>
      </c>
      <c r="Y348" s="132" t="s">
        <v>1718</v>
      </c>
      <c r="Z348" s="131">
        <v>2023</v>
      </c>
      <c r="AA348" s="131" t="s">
        <v>58</v>
      </c>
    </row>
    <row r="349" spans="1:27" x14ac:dyDescent="0.25">
      <c r="A349" s="155">
        <v>313</v>
      </c>
      <c r="B349" s="131" t="s">
        <v>23</v>
      </c>
      <c r="C349" s="131" t="s">
        <v>49</v>
      </c>
      <c r="D349" s="131" t="s">
        <v>1535</v>
      </c>
      <c r="E349" s="126">
        <v>45197</v>
      </c>
      <c r="F349" s="131" t="s">
        <v>1588</v>
      </c>
      <c r="G349" s="131" t="s">
        <v>1635</v>
      </c>
      <c r="H349" s="125" t="s">
        <v>52</v>
      </c>
      <c r="I349" s="138" t="s">
        <v>53</v>
      </c>
      <c r="J349" s="125" t="s">
        <v>1638</v>
      </c>
      <c r="K349" s="131"/>
      <c r="L349" s="141">
        <v>2481570</v>
      </c>
      <c r="M349" s="141">
        <v>7692867</v>
      </c>
      <c r="N349" s="125" t="s">
        <v>54</v>
      </c>
      <c r="O349" s="125" t="s">
        <v>1644</v>
      </c>
      <c r="P349" s="134" t="s">
        <v>1656</v>
      </c>
      <c r="Q349" s="131"/>
      <c r="R349" s="139"/>
      <c r="S349" s="125" t="s">
        <v>1107</v>
      </c>
      <c r="T349" s="125">
        <v>93</v>
      </c>
      <c r="U349" s="126">
        <v>45197</v>
      </c>
      <c r="V349" s="126">
        <v>45290</v>
      </c>
      <c r="W349" s="126"/>
      <c r="X349" s="131" t="s">
        <v>28</v>
      </c>
      <c r="Y349" s="132" t="s">
        <v>1719</v>
      </c>
      <c r="Z349" s="131">
        <v>2023</v>
      </c>
      <c r="AA349" s="131" t="s">
        <v>58</v>
      </c>
    </row>
    <row r="350" spans="1:27" x14ac:dyDescent="0.25">
      <c r="A350" s="155">
        <v>314</v>
      </c>
      <c r="B350" s="131" t="s">
        <v>23</v>
      </c>
      <c r="C350" s="131" t="s">
        <v>49</v>
      </c>
      <c r="D350" s="131" t="s">
        <v>1536</v>
      </c>
      <c r="E350" s="126">
        <v>45188</v>
      </c>
      <c r="F350" s="131" t="s">
        <v>1589</v>
      </c>
      <c r="G350" s="131" t="s">
        <v>1635</v>
      </c>
      <c r="H350" s="125" t="s">
        <v>52</v>
      </c>
      <c r="I350" s="138" t="s">
        <v>53</v>
      </c>
      <c r="J350" s="125" t="s">
        <v>1638</v>
      </c>
      <c r="K350" s="131"/>
      <c r="L350" s="141">
        <v>2896360</v>
      </c>
      <c r="M350" s="141">
        <v>8882171</v>
      </c>
      <c r="N350" s="125" t="s">
        <v>54</v>
      </c>
      <c r="O350" s="125" t="s">
        <v>1644</v>
      </c>
      <c r="P350" s="134" t="s">
        <v>1657</v>
      </c>
      <c r="Q350" s="131"/>
      <c r="R350" s="139"/>
      <c r="S350" s="125" t="s">
        <v>94</v>
      </c>
      <c r="T350" s="125">
        <v>92</v>
      </c>
      <c r="U350" s="126">
        <v>45201</v>
      </c>
      <c r="V350" s="126">
        <v>45290</v>
      </c>
      <c r="W350" s="126"/>
      <c r="X350" s="131" t="s">
        <v>28</v>
      </c>
      <c r="Y350" s="132" t="s">
        <v>1720</v>
      </c>
      <c r="Z350" s="131">
        <v>2023</v>
      </c>
      <c r="AA350" s="131" t="s">
        <v>58</v>
      </c>
    </row>
    <row r="351" spans="1:27" x14ac:dyDescent="0.25">
      <c r="A351" s="155">
        <v>315</v>
      </c>
      <c r="B351" s="131" t="s">
        <v>23</v>
      </c>
      <c r="C351" s="131" t="s">
        <v>49</v>
      </c>
      <c r="D351" s="131" t="s">
        <v>1537</v>
      </c>
      <c r="E351" s="126">
        <v>45198</v>
      </c>
      <c r="F351" s="138" t="s">
        <v>1590</v>
      </c>
      <c r="G351" s="131" t="s">
        <v>1635</v>
      </c>
      <c r="H351" s="125" t="s">
        <v>52</v>
      </c>
      <c r="I351" s="138" t="s">
        <v>53</v>
      </c>
      <c r="J351" s="125" t="s">
        <v>1638</v>
      </c>
      <c r="K351" s="131"/>
      <c r="L351" s="141">
        <v>1700220</v>
      </c>
      <c r="M351" s="141">
        <v>5214008</v>
      </c>
      <c r="N351" s="125" t="s">
        <v>54</v>
      </c>
      <c r="O351" s="125" t="s">
        <v>1644</v>
      </c>
      <c r="P351" s="134" t="s">
        <v>1658</v>
      </c>
      <c r="Q351" s="131"/>
      <c r="R351" s="139"/>
      <c r="S351" s="125" t="s">
        <v>184</v>
      </c>
      <c r="T351" s="125">
        <v>92</v>
      </c>
      <c r="U351" s="126">
        <v>45198</v>
      </c>
      <c r="V351" s="126">
        <v>45290</v>
      </c>
      <c r="W351" s="126"/>
      <c r="X351" s="131" t="s">
        <v>28</v>
      </c>
      <c r="Y351" s="132" t="s">
        <v>1721</v>
      </c>
      <c r="Z351" s="131">
        <v>2023</v>
      </c>
      <c r="AA351" s="131" t="s">
        <v>58</v>
      </c>
    </row>
    <row r="352" spans="1:27" x14ac:dyDescent="0.25">
      <c r="A352" s="155">
        <v>316</v>
      </c>
      <c r="B352" s="131" t="s">
        <v>23</v>
      </c>
      <c r="C352" s="131" t="s">
        <v>49</v>
      </c>
      <c r="D352" s="131" t="s">
        <v>1538</v>
      </c>
      <c r="E352" s="126">
        <v>45198</v>
      </c>
      <c r="F352" s="133" t="s">
        <v>1591</v>
      </c>
      <c r="G352" s="131" t="s">
        <v>1635</v>
      </c>
      <c r="H352" s="125" t="s">
        <v>52</v>
      </c>
      <c r="I352" s="138" t="s">
        <v>53</v>
      </c>
      <c r="J352" s="125" t="s">
        <v>1638</v>
      </c>
      <c r="K352" s="131"/>
      <c r="L352" s="141">
        <v>2896360</v>
      </c>
      <c r="M352" s="141">
        <v>8882171</v>
      </c>
      <c r="N352" s="125" t="s">
        <v>54</v>
      </c>
      <c r="O352" s="125" t="s">
        <v>1644</v>
      </c>
      <c r="P352" s="134" t="s">
        <v>1659</v>
      </c>
      <c r="Q352" s="131"/>
      <c r="R352" s="139"/>
      <c r="S352" s="125" t="s">
        <v>94</v>
      </c>
      <c r="T352" s="125">
        <v>92</v>
      </c>
      <c r="U352" s="126">
        <v>45198</v>
      </c>
      <c r="V352" s="126">
        <v>45290</v>
      </c>
      <c r="W352" s="126"/>
      <c r="X352" s="131" t="s">
        <v>28</v>
      </c>
      <c r="Y352" s="132" t="s">
        <v>1722</v>
      </c>
      <c r="Z352" s="131">
        <v>2023</v>
      </c>
      <c r="AA352" s="131" t="s">
        <v>58</v>
      </c>
    </row>
    <row r="353" spans="1:27" x14ac:dyDescent="0.25">
      <c r="A353" s="155">
        <v>317</v>
      </c>
      <c r="B353" s="131" t="s">
        <v>23</v>
      </c>
      <c r="C353" s="131" t="s">
        <v>49</v>
      </c>
      <c r="D353" s="131" t="s">
        <v>1539</v>
      </c>
      <c r="E353" s="126">
        <v>45204</v>
      </c>
      <c r="F353" s="133" t="s">
        <v>1592</v>
      </c>
      <c r="G353" s="146" t="s">
        <v>1634</v>
      </c>
      <c r="H353" s="125" t="s">
        <v>52</v>
      </c>
      <c r="I353" s="138" t="s">
        <v>53</v>
      </c>
      <c r="J353" s="125" t="s">
        <v>1638</v>
      </c>
      <c r="K353" s="131"/>
      <c r="L353" s="141">
        <v>5887696</v>
      </c>
      <c r="M353" s="141">
        <v>16849395</v>
      </c>
      <c r="N353" s="125" t="s">
        <v>54</v>
      </c>
      <c r="O353" s="125" t="s">
        <v>1644</v>
      </c>
      <c r="P353" s="134" t="s">
        <v>1274</v>
      </c>
      <c r="Q353" s="131"/>
      <c r="R353" s="139"/>
      <c r="S353" s="125" t="s">
        <v>27</v>
      </c>
      <c r="T353" s="125">
        <v>86</v>
      </c>
      <c r="U353" s="126">
        <v>45204</v>
      </c>
      <c r="V353" s="126">
        <v>45290</v>
      </c>
      <c r="W353" s="126"/>
      <c r="X353" s="131" t="s">
        <v>28</v>
      </c>
      <c r="Y353" s="132" t="s">
        <v>1723</v>
      </c>
      <c r="Z353" s="131">
        <v>2023</v>
      </c>
      <c r="AA353" s="131" t="s">
        <v>58</v>
      </c>
    </row>
    <row r="354" spans="1:27" x14ac:dyDescent="0.25">
      <c r="A354" s="155">
        <v>318</v>
      </c>
      <c r="B354" s="131" t="s">
        <v>23</v>
      </c>
      <c r="C354" s="131" t="s">
        <v>49</v>
      </c>
      <c r="D354" s="131" t="s">
        <v>530</v>
      </c>
      <c r="E354" s="126">
        <v>45204</v>
      </c>
      <c r="F354" s="133" t="s">
        <v>1593</v>
      </c>
      <c r="G354" s="146" t="s">
        <v>1634</v>
      </c>
      <c r="H354" s="125" t="s">
        <v>52</v>
      </c>
      <c r="I354" s="138"/>
      <c r="J354" s="125" t="s">
        <v>1638</v>
      </c>
      <c r="K354" s="131"/>
      <c r="L354" s="141">
        <v>6884546</v>
      </c>
      <c r="M354" s="141">
        <v>19735699</v>
      </c>
      <c r="N354" s="125" t="s">
        <v>54</v>
      </c>
      <c r="O354" s="125" t="s">
        <v>1644</v>
      </c>
      <c r="P354" s="134" t="s">
        <v>1388</v>
      </c>
      <c r="Q354" s="131"/>
      <c r="R354" s="139"/>
      <c r="S354" s="125" t="s">
        <v>27</v>
      </c>
      <c r="T354" s="125">
        <v>86</v>
      </c>
      <c r="U354" s="126">
        <v>45204</v>
      </c>
      <c r="V354" s="126">
        <v>45290</v>
      </c>
      <c r="W354" s="126"/>
      <c r="X354" s="131" t="s">
        <v>28</v>
      </c>
      <c r="Y354" s="132" t="s">
        <v>1724</v>
      </c>
      <c r="Z354" s="131">
        <v>2023</v>
      </c>
      <c r="AA354" s="131" t="s">
        <v>58</v>
      </c>
    </row>
    <row r="355" spans="1:27" x14ac:dyDescent="0.25">
      <c r="A355" s="155">
        <v>319</v>
      </c>
      <c r="B355" s="131" t="s">
        <v>23</v>
      </c>
      <c r="C355" s="131" t="s">
        <v>49</v>
      </c>
      <c r="D355" s="131" t="s">
        <v>1540</v>
      </c>
      <c r="E355" s="126">
        <v>45205</v>
      </c>
      <c r="F355" s="133" t="s">
        <v>1594</v>
      </c>
      <c r="G355" s="146" t="s">
        <v>1634</v>
      </c>
      <c r="H355" s="125" t="s">
        <v>52</v>
      </c>
      <c r="I355" s="138"/>
      <c r="J355" s="125" t="s">
        <v>1638</v>
      </c>
      <c r="K355" s="131"/>
      <c r="L355" s="141">
        <v>6494853</v>
      </c>
      <c r="M355" s="141">
        <v>18402084</v>
      </c>
      <c r="N355" s="125" t="s">
        <v>54</v>
      </c>
      <c r="O355" s="125" t="s">
        <v>1644</v>
      </c>
      <c r="P355" s="134" t="s">
        <v>1660</v>
      </c>
      <c r="Q355" s="131"/>
      <c r="R355" s="139"/>
      <c r="S355" s="125" t="s">
        <v>1692</v>
      </c>
      <c r="T355" s="125">
        <v>85</v>
      </c>
      <c r="U355" s="126">
        <v>45205</v>
      </c>
      <c r="V355" s="126">
        <v>45290</v>
      </c>
      <c r="W355" s="126"/>
      <c r="X355" s="131" t="s">
        <v>28</v>
      </c>
      <c r="Y355" s="132" t="s">
        <v>1725</v>
      </c>
      <c r="Z355" s="131">
        <v>2023</v>
      </c>
      <c r="AA355" s="131" t="s">
        <v>58</v>
      </c>
    </row>
    <row r="356" spans="1:27" x14ac:dyDescent="0.25">
      <c r="A356" s="155">
        <v>320</v>
      </c>
      <c r="B356" s="131" t="s">
        <v>23</v>
      </c>
      <c r="C356" s="131" t="s">
        <v>49</v>
      </c>
      <c r="D356" s="131" t="s">
        <v>1541</v>
      </c>
      <c r="E356" s="126">
        <v>45211</v>
      </c>
      <c r="F356" s="138" t="s">
        <v>1595</v>
      </c>
      <c r="G356" s="131" t="s">
        <v>1635</v>
      </c>
      <c r="H356" s="125" t="s">
        <v>52</v>
      </c>
      <c r="I356" s="138"/>
      <c r="J356" s="125" t="s">
        <v>1638</v>
      </c>
      <c r="K356" s="131"/>
      <c r="L356" s="141">
        <v>2987823</v>
      </c>
      <c r="M356" s="141">
        <v>7867934</v>
      </c>
      <c r="N356" s="125" t="s">
        <v>54</v>
      </c>
      <c r="O356" s="125" t="s">
        <v>1644</v>
      </c>
      <c r="P356" s="134" t="s">
        <v>1661</v>
      </c>
      <c r="Q356" s="131"/>
      <c r="R356" s="139"/>
      <c r="S356" s="125" t="s">
        <v>1692</v>
      </c>
      <c r="T356" s="125">
        <v>79</v>
      </c>
      <c r="U356" s="126">
        <v>45211</v>
      </c>
      <c r="V356" s="126">
        <v>45290</v>
      </c>
      <c r="W356" s="126"/>
      <c r="X356" s="131" t="s">
        <v>28</v>
      </c>
      <c r="Y356" s="132" t="s">
        <v>1726</v>
      </c>
      <c r="Z356" s="131">
        <v>2023</v>
      </c>
      <c r="AA356" s="131" t="s">
        <v>58</v>
      </c>
    </row>
    <row r="357" spans="1:27" x14ac:dyDescent="0.25">
      <c r="A357" s="155">
        <v>321</v>
      </c>
      <c r="B357" s="131" t="s">
        <v>23</v>
      </c>
      <c r="C357" s="131" t="s">
        <v>49</v>
      </c>
      <c r="D357" s="131" t="s">
        <v>1542</v>
      </c>
      <c r="E357" s="126">
        <v>45212</v>
      </c>
      <c r="F357" s="131" t="s">
        <v>1596</v>
      </c>
      <c r="G357" s="131" t="s">
        <v>1635</v>
      </c>
      <c r="H357" s="125" t="s">
        <v>52</v>
      </c>
      <c r="I357" s="138"/>
      <c r="J357" s="125" t="s">
        <v>1638</v>
      </c>
      <c r="K357" s="131"/>
      <c r="L357" s="141">
        <v>46549995.140000001</v>
      </c>
      <c r="M357" s="152">
        <v>46549995.140000001</v>
      </c>
      <c r="N357" s="125" t="s">
        <v>54</v>
      </c>
      <c r="O357" s="125" t="s">
        <v>1644</v>
      </c>
      <c r="P357" s="134" t="s">
        <v>1121</v>
      </c>
      <c r="Q357" s="131"/>
      <c r="R357" s="139" t="s">
        <v>1678</v>
      </c>
      <c r="S357" s="125" t="s">
        <v>27</v>
      </c>
      <c r="T357" s="125">
        <v>10</v>
      </c>
      <c r="U357" s="126">
        <v>45219</v>
      </c>
      <c r="V357" s="126">
        <v>45290</v>
      </c>
      <c r="W357" s="126"/>
      <c r="X357" s="131" t="s">
        <v>28</v>
      </c>
      <c r="Y357" s="132" t="s">
        <v>1727</v>
      </c>
      <c r="Z357" s="131">
        <v>2023</v>
      </c>
      <c r="AA357" s="131" t="s">
        <v>58</v>
      </c>
    </row>
    <row r="358" spans="1:27" x14ac:dyDescent="0.25">
      <c r="A358" s="155">
        <v>322</v>
      </c>
      <c r="B358" s="131" t="s">
        <v>23</v>
      </c>
      <c r="C358" s="131" t="s">
        <v>49</v>
      </c>
      <c r="D358" s="131" t="s">
        <v>1543</v>
      </c>
      <c r="E358" s="126">
        <v>45218</v>
      </c>
      <c r="F358" s="131" t="s">
        <v>1597</v>
      </c>
      <c r="G358" s="146" t="s">
        <v>1634</v>
      </c>
      <c r="H358" s="125" t="s">
        <v>52</v>
      </c>
      <c r="I358" s="138"/>
      <c r="J358" s="125" t="s">
        <v>1638</v>
      </c>
      <c r="K358" s="131"/>
      <c r="L358" s="141">
        <v>6494853</v>
      </c>
      <c r="M358" s="141">
        <v>15587647</v>
      </c>
      <c r="N358" s="125" t="s">
        <v>54</v>
      </c>
      <c r="O358" s="125" t="s">
        <v>1644</v>
      </c>
      <c r="P358" s="134" t="s">
        <v>1662</v>
      </c>
      <c r="Q358" s="131"/>
      <c r="R358" s="139"/>
      <c r="S358" s="125" t="s">
        <v>94</v>
      </c>
      <c r="T358" s="125">
        <v>72</v>
      </c>
      <c r="U358" s="126">
        <v>45218</v>
      </c>
      <c r="V358" s="126">
        <v>45290</v>
      </c>
      <c r="W358" s="126"/>
      <c r="X358" s="131" t="s">
        <v>28</v>
      </c>
      <c r="Y358" s="132" t="s">
        <v>1728</v>
      </c>
      <c r="Z358" s="131">
        <v>2023</v>
      </c>
      <c r="AA358" s="131" t="s">
        <v>58</v>
      </c>
    </row>
    <row r="359" spans="1:27" x14ac:dyDescent="0.25">
      <c r="A359" s="155">
        <v>323</v>
      </c>
      <c r="B359" s="131" t="s">
        <v>23</v>
      </c>
      <c r="C359" s="131" t="s">
        <v>49</v>
      </c>
      <c r="D359" s="131" t="s">
        <v>1544</v>
      </c>
      <c r="E359" s="126">
        <v>45223</v>
      </c>
      <c r="F359" s="133" t="s">
        <v>1598</v>
      </c>
      <c r="G359" s="146" t="s">
        <v>1634</v>
      </c>
      <c r="H359" s="125" t="s">
        <v>52</v>
      </c>
      <c r="I359" s="138"/>
      <c r="J359" s="125" t="s">
        <v>1638</v>
      </c>
      <c r="K359" s="131"/>
      <c r="L359" s="141">
        <v>6494853</v>
      </c>
      <c r="M359" s="141">
        <v>14505172</v>
      </c>
      <c r="N359" s="125" t="s">
        <v>54</v>
      </c>
      <c r="O359" s="125" t="s">
        <v>1644</v>
      </c>
      <c r="P359" s="134" t="s">
        <v>1663</v>
      </c>
      <c r="Q359" s="131"/>
      <c r="R359" s="139"/>
      <c r="S359" s="125" t="s">
        <v>94</v>
      </c>
      <c r="T359" s="125">
        <v>36</v>
      </c>
      <c r="U359" s="126">
        <v>45224</v>
      </c>
      <c r="V359" s="126">
        <v>45244</v>
      </c>
      <c r="W359" s="126"/>
      <c r="X359" s="131" t="s">
        <v>56</v>
      </c>
      <c r="Y359" s="132" t="s">
        <v>1729</v>
      </c>
      <c r="Z359" s="131">
        <v>2023</v>
      </c>
      <c r="AA359" s="131" t="s">
        <v>58</v>
      </c>
    </row>
    <row r="360" spans="1:27" x14ac:dyDescent="0.25">
      <c r="A360" s="155">
        <v>324</v>
      </c>
      <c r="B360" s="131" t="s">
        <v>23</v>
      </c>
      <c r="C360" s="131" t="s">
        <v>49</v>
      </c>
      <c r="D360" s="131" t="s">
        <v>1545</v>
      </c>
      <c r="E360" s="126">
        <v>45223</v>
      </c>
      <c r="F360" s="131" t="s">
        <v>1599</v>
      </c>
      <c r="G360" s="146" t="s">
        <v>1634</v>
      </c>
      <c r="H360" s="125" t="s">
        <v>52</v>
      </c>
      <c r="I360" s="138"/>
      <c r="J360" s="125" t="s">
        <v>1638</v>
      </c>
      <c r="K360" s="131"/>
      <c r="L360" s="141">
        <v>3535980</v>
      </c>
      <c r="M360" s="141">
        <v>7897022</v>
      </c>
      <c r="N360" s="125" t="s">
        <v>54</v>
      </c>
      <c r="O360" s="125" t="s">
        <v>1644</v>
      </c>
      <c r="P360" s="134" t="s">
        <v>1664</v>
      </c>
      <c r="Q360" s="131"/>
      <c r="R360" s="139"/>
      <c r="S360" s="125" t="s">
        <v>94</v>
      </c>
      <c r="T360" s="125">
        <v>67</v>
      </c>
      <c r="U360" s="126">
        <v>45224</v>
      </c>
      <c r="V360" s="126">
        <v>45290</v>
      </c>
      <c r="W360" s="126"/>
      <c r="X360" s="131" t="s">
        <v>28</v>
      </c>
      <c r="Y360" s="132" t="s">
        <v>1730</v>
      </c>
      <c r="Z360" s="131">
        <v>2023</v>
      </c>
      <c r="AA360" s="131" t="s">
        <v>58</v>
      </c>
    </row>
    <row r="361" spans="1:27" x14ac:dyDescent="0.25">
      <c r="A361" s="155">
        <v>325</v>
      </c>
      <c r="B361" s="131" t="s">
        <v>23</v>
      </c>
      <c r="C361" s="131" t="s">
        <v>49</v>
      </c>
      <c r="D361" s="131" t="s">
        <v>925</v>
      </c>
      <c r="E361" s="126">
        <v>45223</v>
      </c>
      <c r="F361" s="131" t="s">
        <v>1600</v>
      </c>
      <c r="G361" s="131" t="s">
        <v>1635</v>
      </c>
      <c r="H361" s="125" t="s">
        <v>52</v>
      </c>
      <c r="I361" s="138"/>
      <c r="J361" s="125" t="s">
        <v>1638</v>
      </c>
      <c r="K361" s="131"/>
      <c r="L361" s="150">
        <v>17965200</v>
      </c>
      <c r="M361" s="150">
        <v>17965200</v>
      </c>
      <c r="N361" s="125" t="s">
        <v>54</v>
      </c>
      <c r="O361" s="125" t="s">
        <v>1644</v>
      </c>
      <c r="P361" s="134" t="s">
        <v>1121</v>
      </c>
      <c r="Q361" s="131"/>
      <c r="R361" s="139" t="s">
        <v>1679</v>
      </c>
      <c r="S361" s="125" t="s">
        <v>111</v>
      </c>
      <c r="T361" s="125">
        <v>67</v>
      </c>
      <c r="U361" s="126">
        <v>45223</v>
      </c>
      <c r="V361" s="126">
        <v>45275</v>
      </c>
      <c r="W361" s="126"/>
      <c r="X361" s="131" t="s">
        <v>28</v>
      </c>
      <c r="Y361" s="132" t="s">
        <v>1731</v>
      </c>
      <c r="Z361" s="131">
        <v>2023</v>
      </c>
      <c r="AA361" s="131" t="s">
        <v>58</v>
      </c>
    </row>
    <row r="362" spans="1:27" x14ac:dyDescent="0.25">
      <c r="A362" s="155">
        <v>326</v>
      </c>
      <c r="B362" s="131" t="s">
        <v>23</v>
      </c>
      <c r="C362" s="131" t="s">
        <v>49</v>
      </c>
      <c r="D362" s="131" t="s">
        <v>1546</v>
      </c>
      <c r="E362" s="126">
        <v>45237</v>
      </c>
      <c r="F362" s="131" t="s">
        <v>1601</v>
      </c>
      <c r="G362" s="131" t="s">
        <v>1635</v>
      </c>
      <c r="H362" s="125" t="s">
        <v>52</v>
      </c>
      <c r="I362" s="138"/>
      <c r="J362" s="125" t="s">
        <v>1638</v>
      </c>
      <c r="K362" s="131"/>
      <c r="L362" s="150" t="s">
        <v>1642</v>
      </c>
      <c r="M362" s="141">
        <v>3060396</v>
      </c>
      <c r="N362" s="125" t="s">
        <v>54</v>
      </c>
      <c r="O362" s="125" t="s">
        <v>1644</v>
      </c>
      <c r="P362" s="134" t="s">
        <v>1665</v>
      </c>
      <c r="Q362" s="131"/>
      <c r="R362" s="139"/>
      <c r="S362" s="125" t="s">
        <v>94</v>
      </c>
      <c r="T362" s="125">
        <v>53</v>
      </c>
      <c r="U362" s="126">
        <v>45237</v>
      </c>
      <c r="V362" s="126">
        <v>45290</v>
      </c>
      <c r="W362" s="126"/>
      <c r="X362" s="131" t="s">
        <v>28</v>
      </c>
      <c r="Y362" s="132" t="s">
        <v>1732</v>
      </c>
      <c r="Z362" s="131">
        <v>2023</v>
      </c>
      <c r="AA362" s="131" t="s">
        <v>58</v>
      </c>
    </row>
    <row r="363" spans="1:27" x14ac:dyDescent="0.25">
      <c r="A363" s="155">
        <v>327</v>
      </c>
      <c r="B363" s="131" t="s">
        <v>23</v>
      </c>
      <c r="C363" s="131" t="s">
        <v>49</v>
      </c>
      <c r="D363" s="131" t="s">
        <v>1547</v>
      </c>
      <c r="E363" s="126">
        <v>45237</v>
      </c>
      <c r="F363" s="133" t="s">
        <v>1594</v>
      </c>
      <c r="G363" s="146" t="s">
        <v>1634</v>
      </c>
      <c r="H363" s="125" t="s">
        <v>52</v>
      </c>
      <c r="I363" s="138"/>
      <c r="J363" s="125" t="s">
        <v>1638</v>
      </c>
      <c r="K363" s="131"/>
      <c r="L363" s="141">
        <v>6494853</v>
      </c>
      <c r="M363" s="141">
        <v>11690735</v>
      </c>
      <c r="N363" s="125" t="s">
        <v>54</v>
      </c>
      <c r="O363" s="125" t="s">
        <v>1644</v>
      </c>
      <c r="P363" s="134" t="s">
        <v>1666</v>
      </c>
      <c r="Q363" s="131"/>
      <c r="R363" s="139"/>
      <c r="S363" s="125" t="s">
        <v>1693</v>
      </c>
      <c r="T363" s="125">
        <v>53</v>
      </c>
      <c r="U363" s="126">
        <v>45237</v>
      </c>
      <c r="V363" s="126">
        <v>45290</v>
      </c>
      <c r="W363" s="126"/>
      <c r="X363" s="131" t="s">
        <v>28</v>
      </c>
      <c r="Y363" s="132" t="s">
        <v>1733</v>
      </c>
      <c r="Z363" s="131">
        <v>2023</v>
      </c>
      <c r="AA363" s="131" t="s">
        <v>58</v>
      </c>
    </row>
    <row r="364" spans="1:27" x14ac:dyDescent="0.25">
      <c r="A364" s="155">
        <v>328</v>
      </c>
      <c r="B364" s="131" t="s">
        <v>23</v>
      </c>
      <c r="C364" s="131" t="s">
        <v>49</v>
      </c>
      <c r="D364" s="131" t="s">
        <v>1544</v>
      </c>
      <c r="E364" s="126">
        <v>45245</v>
      </c>
      <c r="F364" s="145" t="s">
        <v>1597</v>
      </c>
      <c r="G364" s="146" t="s">
        <v>1634</v>
      </c>
      <c r="H364" s="125" t="s">
        <v>52</v>
      </c>
      <c r="I364" s="138"/>
      <c r="J364" s="125" t="s">
        <v>1638</v>
      </c>
      <c r="K364" s="131"/>
      <c r="L364" s="141">
        <v>6494853</v>
      </c>
      <c r="M364" s="141">
        <v>9958775</v>
      </c>
      <c r="N364" s="125" t="s">
        <v>54</v>
      </c>
      <c r="O364" s="125" t="s">
        <v>1644</v>
      </c>
      <c r="P364" s="134" t="s">
        <v>1663</v>
      </c>
      <c r="Q364" s="131"/>
      <c r="R364" s="139"/>
      <c r="S364" s="125" t="s">
        <v>94</v>
      </c>
      <c r="T364" s="125">
        <v>38</v>
      </c>
      <c r="U364" s="126">
        <v>45275</v>
      </c>
      <c r="V364" s="126">
        <v>45290</v>
      </c>
      <c r="W364" s="126"/>
      <c r="X364" s="131" t="s">
        <v>28</v>
      </c>
      <c r="Y364" s="132" t="s">
        <v>1734</v>
      </c>
      <c r="Z364" s="131">
        <v>2023</v>
      </c>
      <c r="AA364" s="131" t="s">
        <v>58</v>
      </c>
    </row>
    <row r="365" spans="1:27" x14ac:dyDescent="0.25">
      <c r="A365" s="155">
        <v>329</v>
      </c>
      <c r="B365" s="131" t="s">
        <v>23</v>
      </c>
      <c r="C365" s="131" t="s">
        <v>49</v>
      </c>
      <c r="D365" s="131" t="s">
        <v>1548</v>
      </c>
      <c r="E365" s="126">
        <v>45246</v>
      </c>
      <c r="F365" s="133" t="s">
        <v>1602</v>
      </c>
      <c r="G365" s="131" t="s">
        <v>1635</v>
      </c>
      <c r="H365" s="125" t="s">
        <v>52</v>
      </c>
      <c r="I365" s="138"/>
      <c r="J365" s="125" t="s">
        <v>1638</v>
      </c>
      <c r="K365" s="131"/>
      <c r="L365" s="141">
        <v>2190264</v>
      </c>
      <c r="M365" s="141">
        <v>3358405</v>
      </c>
      <c r="N365" s="125" t="s">
        <v>54</v>
      </c>
      <c r="O365" s="125" t="s">
        <v>1644</v>
      </c>
      <c r="P365" s="134" t="s">
        <v>1667</v>
      </c>
      <c r="Q365" s="131"/>
      <c r="R365" s="139"/>
      <c r="S365" s="125" t="s">
        <v>94</v>
      </c>
      <c r="T365" s="125">
        <v>44</v>
      </c>
      <c r="U365" s="126">
        <v>45246</v>
      </c>
      <c r="V365" s="126">
        <v>45290</v>
      </c>
      <c r="W365" s="126"/>
      <c r="X365" s="131" t="s">
        <v>28</v>
      </c>
      <c r="Y365" s="132" t="s">
        <v>1735</v>
      </c>
      <c r="Z365" s="131">
        <v>2023</v>
      </c>
      <c r="AA365" s="131" t="s">
        <v>58</v>
      </c>
    </row>
    <row r="366" spans="1:27" x14ac:dyDescent="0.25">
      <c r="A366" s="155">
        <v>330</v>
      </c>
      <c r="B366" s="131" t="s">
        <v>23</v>
      </c>
      <c r="C366" s="131" t="s">
        <v>49</v>
      </c>
      <c r="D366" s="131" t="s">
        <v>157</v>
      </c>
      <c r="E366" s="126">
        <v>45252</v>
      </c>
      <c r="F366" s="143" t="s">
        <v>1603</v>
      </c>
      <c r="G366" s="131" t="s">
        <v>1635</v>
      </c>
      <c r="H366" s="125" t="s">
        <v>52</v>
      </c>
      <c r="I366" s="138"/>
      <c r="J366" s="125" t="s">
        <v>1638</v>
      </c>
      <c r="K366" s="131"/>
      <c r="L366" s="141">
        <v>3398999</v>
      </c>
      <c r="M366" s="141">
        <v>4418699</v>
      </c>
      <c r="N366" s="125" t="s">
        <v>54</v>
      </c>
      <c r="O366" s="125" t="s">
        <v>1644</v>
      </c>
      <c r="P366" s="134" t="s">
        <v>1298</v>
      </c>
      <c r="Q366" s="131"/>
      <c r="R366" s="139"/>
      <c r="S366" s="125" t="s">
        <v>94</v>
      </c>
      <c r="T366" s="125">
        <v>38</v>
      </c>
      <c r="U366" s="126">
        <v>45252</v>
      </c>
      <c r="V366" s="126">
        <v>45290</v>
      </c>
      <c r="W366" s="126"/>
      <c r="X366" s="131" t="s">
        <v>28</v>
      </c>
      <c r="Y366" s="132" t="s">
        <v>1736</v>
      </c>
      <c r="Z366" s="131">
        <v>2023</v>
      </c>
      <c r="AA366" s="131" t="s">
        <v>58</v>
      </c>
    </row>
    <row r="367" spans="1:27" x14ac:dyDescent="0.25">
      <c r="A367" s="155">
        <v>331</v>
      </c>
      <c r="B367" s="131" t="s">
        <v>23</v>
      </c>
      <c r="C367" s="131" t="s">
        <v>49</v>
      </c>
      <c r="D367" s="131" t="s">
        <v>1549</v>
      </c>
      <c r="E367" s="126">
        <v>45257</v>
      </c>
      <c r="F367" s="145" t="s">
        <v>1604</v>
      </c>
      <c r="G367" s="131" t="s">
        <v>1635</v>
      </c>
      <c r="H367" s="125" t="s">
        <v>52</v>
      </c>
      <c r="I367" s="138"/>
      <c r="J367" s="125" t="s">
        <v>1638</v>
      </c>
      <c r="K367" s="131"/>
      <c r="L367" s="141">
        <v>28098900</v>
      </c>
      <c r="M367" s="141">
        <v>28098900</v>
      </c>
      <c r="N367" s="125" t="s">
        <v>54</v>
      </c>
      <c r="O367" s="125" t="s">
        <v>1644</v>
      </c>
      <c r="P367" s="134" t="s">
        <v>1668</v>
      </c>
      <c r="Q367" s="131"/>
      <c r="R367" s="139"/>
      <c r="S367" s="125" t="s">
        <v>111</v>
      </c>
      <c r="T367" s="125">
        <v>32</v>
      </c>
      <c r="U367" s="126">
        <v>45258</v>
      </c>
      <c r="V367" s="126">
        <v>45275</v>
      </c>
      <c r="W367" s="126"/>
      <c r="X367" s="131" t="s">
        <v>28</v>
      </c>
      <c r="Y367" s="132" t="s">
        <v>1737</v>
      </c>
      <c r="Z367" s="131">
        <v>2023</v>
      </c>
      <c r="AA367" s="131" t="s">
        <v>58</v>
      </c>
    </row>
    <row r="368" spans="1:27" x14ac:dyDescent="0.25">
      <c r="A368" s="155">
        <v>332</v>
      </c>
      <c r="B368" s="131" t="s">
        <v>23</v>
      </c>
      <c r="C368" s="131" t="s">
        <v>849</v>
      </c>
      <c r="D368" s="131" t="s">
        <v>850</v>
      </c>
      <c r="E368" s="126">
        <v>44966</v>
      </c>
      <c r="F368" s="131" t="s">
        <v>851</v>
      </c>
      <c r="G368" s="131" t="s">
        <v>1635</v>
      </c>
      <c r="H368" s="125" t="s">
        <v>852</v>
      </c>
      <c r="I368" s="138" t="s">
        <v>853</v>
      </c>
      <c r="J368" s="125" t="s">
        <v>1640</v>
      </c>
      <c r="K368" s="131"/>
      <c r="L368" s="141" t="s">
        <v>854</v>
      </c>
      <c r="M368" s="141">
        <v>50000000</v>
      </c>
      <c r="N368" s="125" t="s">
        <v>781</v>
      </c>
      <c r="O368" s="125" t="s">
        <v>1645</v>
      </c>
      <c r="P368" s="135"/>
      <c r="Q368" s="131"/>
      <c r="R368" s="135">
        <v>800075003</v>
      </c>
      <c r="S368" s="125" t="s">
        <v>27</v>
      </c>
      <c r="T368" s="125">
        <v>324</v>
      </c>
      <c r="U368" s="126">
        <v>44970</v>
      </c>
      <c r="V368" s="126">
        <v>45290</v>
      </c>
      <c r="W368" s="126"/>
      <c r="X368" s="131" t="s">
        <v>28</v>
      </c>
      <c r="Y368" s="132" t="s">
        <v>855</v>
      </c>
      <c r="Z368" s="131">
        <v>2023</v>
      </c>
      <c r="AA368" s="131" t="s">
        <v>58</v>
      </c>
    </row>
    <row r="369" spans="1:27" x14ac:dyDescent="0.25">
      <c r="A369" s="155">
        <v>333</v>
      </c>
      <c r="B369" s="131" t="s">
        <v>23</v>
      </c>
      <c r="C369" s="131" t="s">
        <v>856</v>
      </c>
      <c r="D369" s="131" t="s">
        <v>857</v>
      </c>
      <c r="E369" s="126">
        <v>45015</v>
      </c>
      <c r="F369" s="125" t="s">
        <v>858</v>
      </c>
      <c r="G369" s="131" t="s">
        <v>1635</v>
      </c>
      <c r="H369" s="125" t="s">
        <v>852</v>
      </c>
      <c r="I369" s="138" t="s">
        <v>853</v>
      </c>
      <c r="J369" s="125" t="s">
        <v>1640</v>
      </c>
      <c r="K369" s="131"/>
      <c r="L369" s="141" t="s">
        <v>854</v>
      </c>
      <c r="M369" s="142">
        <v>1352000</v>
      </c>
      <c r="N369" s="125" t="s">
        <v>781</v>
      </c>
      <c r="O369" s="125" t="s">
        <v>1645</v>
      </c>
      <c r="P369" s="130"/>
      <c r="Q369" s="131"/>
      <c r="R369" s="149">
        <v>891202203</v>
      </c>
      <c r="S369" s="125" t="s">
        <v>129</v>
      </c>
      <c r="T369" s="125">
        <v>275</v>
      </c>
      <c r="U369" s="126">
        <v>45015</v>
      </c>
      <c r="V369" s="126">
        <v>45291</v>
      </c>
      <c r="W369" s="126"/>
      <c r="X369" s="125" t="s">
        <v>28</v>
      </c>
      <c r="Y369" s="132" t="s">
        <v>859</v>
      </c>
      <c r="Z369" s="131">
        <v>2023</v>
      </c>
      <c r="AA369" s="131" t="s">
        <v>58</v>
      </c>
    </row>
    <row r="370" spans="1:27" x14ac:dyDescent="0.25">
      <c r="A370" s="155">
        <v>334</v>
      </c>
      <c r="B370" s="131" t="s">
        <v>23</v>
      </c>
      <c r="C370" s="131" t="s">
        <v>860</v>
      </c>
      <c r="D370" s="131" t="s">
        <v>861</v>
      </c>
      <c r="E370" s="126">
        <v>45016</v>
      </c>
      <c r="F370" s="143" t="s">
        <v>862</v>
      </c>
      <c r="G370" s="131" t="s">
        <v>1635</v>
      </c>
      <c r="H370" s="125" t="s">
        <v>852</v>
      </c>
      <c r="I370" s="138" t="s">
        <v>853</v>
      </c>
      <c r="J370" s="125" t="s">
        <v>1640</v>
      </c>
      <c r="K370" s="131"/>
      <c r="L370" s="141" t="s">
        <v>854</v>
      </c>
      <c r="M370" s="142">
        <v>2464500</v>
      </c>
      <c r="N370" s="125" t="s">
        <v>781</v>
      </c>
      <c r="O370" s="125" t="s">
        <v>1645</v>
      </c>
      <c r="P370" s="130"/>
      <c r="Q370" s="131"/>
      <c r="R370" s="135">
        <v>98455466</v>
      </c>
      <c r="S370" s="125" t="s">
        <v>336</v>
      </c>
      <c r="T370" s="125">
        <v>183</v>
      </c>
      <c r="U370" s="126">
        <v>45016</v>
      </c>
      <c r="V370" s="126">
        <v>45199</v>
      </c>
      <c r="W370" s="126"/>
      <c r="X370" s="125" t="s">
        <v>28</v>
      </c>
      <c r="Y370" s="132" t="s">
        <v>863</v>
      </c>
      <c r="Z370" s="131">
        <v>2023</v>
      </c>
      <c r="AA370" s="131" t="s">
        <v>58</v>
      </c>
    </row>
    <row r="371" spans="1:27" x14ac:dyDescent="0.25">
      <c r="A371" s="155">
        <v>335</v>
      </c>
      <c r="B371" s="131" t="s">
        <v>23</v>
      </c>
      <c r="C371" s="131" t="s">
        <v>864</v>
      </c>
      <c r="D371" s="131" t="s">
        <v>865</v>
      </c>
      <c r="E371" s="126">
        <v>45028</v>
      </c>
      <c r="F371" s="125" t="s">
        <v>866</v>
      </c>
      <c r="G371" s="131" t="s">
        <v>1635</v>
      </c>
      <c r="H371" s="125" t="s">
        <v>852</v>
      </c>
      <c r="I371" s="138" t="s">
        <v>853</v>
      </c>
      <c r="J371" s="125" t="s">
        <v>1640</v>
      </c>
      <c r="K371" s="131"/>
      <c r="L371" s="141" t="s">
        <v>854</v>
      </c>
      <c r="M371" s="142">
        <v>3153704.78</v>
      </c>
      <c r="N371" s="125" t="s">
        <v>781</v>
      </c>
      <c r="O371" s="125" t="s">
        <v>1645</v>
      </c>
      <c r="P371" s="130"/>
      <c r="Q371" s="131"/>
      <c r="R371" s="139">
        <v>901339250</v>
      </c>
      <c r="S371" s="125" t="s">
        <v>134</v>
      </c>
      <c r="T371" s="125">
        <v>90</v>
      </c>
      <c r="U371" s="126">
        <v>45029</v>
      </c>
      <c r="V371" s="126">
        <v>45119</v>
      </c>
      <c r="W371" s="126"/>
      <c r="X371" s="125" t="s">
        <v>28</v>
      </c>
      <c r="Y371" s="132" t="s">
        <v>867</v>
      </c>
      <c r="Z371" s="131">
        <v>2023</v>
      </c>
      <c r="AA371" s="131" t="s">
        <v>58</v>
      </c>
    </row>
    <row r="372" spans="1:27" x14ac:dyDescent="0.25">
      <c r="A372" s="155">
        <v>336</v>
      </c>
      <c r="B372" s="131" t="s">
        <v>23</v>
      </c>
      <c r="C372" s="131" t="s">
        <v>868</v>
      </c>
      <c r="D372" s="131" t="s">
        <v>865</v>
      </c>
      <c r="E372" s="126">
        <v>45029</v>
      </c>
      <c r="F372" s="125" t="s">
        <v>869</v>
      </c>
      <c r="G372" s="131" t="s">
        <v>1635</v>
      </c>
      <c r="H372" s="125" t="s">
        <v>852</v>
      </c>
      <c r="I372" s="138" t="s">
        <v>853</v>
      </c>
      <c r="J372" s="125" t="s">
        <v>1640</v>
      </c>
      <c r="K372" s="131"/>
      <c r="L372" s="141" t="s">
        <v>854</v>
      </c>
      <c r="M372" s="142">
        <v>4998895</v>
      </c>
      <c r="N372" s="125" t="s">
        <v>781</v>
      </c>
      <c r="O372" s="125" t="s">
        <v>1645</v>
      </c>
      <c r="P372" s="130"/>
      <c r="Q372" s="131"/>
      <c r="R372" s="139">
        <v>901339250</v>
      </c>
      <c r="S372" s="125" t="s">
        <v>134</v>
      </c>
      <c r="T372" s="125">
        <v>90</v>
      </c>
      <c r="U372" s="126">
        <v>45029</v>
      </c>
      <c r="V372" s="126">
        <v>45119</v>
      </c>
      <c r="W372" s="126"/>
      <c r="X372" s="125" t="s">
        <v>28</v>
      </c>
      <c r="Y372" s="132" t="s">
        <v>870</v>
      </c>
      <c r="Z372" s="131">
        <v>2023</v>
      </c>
      <c r="AA372" s="131" t="s">
        <v>58</v>
      </c>
    </row>
    <row r="373" spans="1:27" x14ac:dyDescent="0.25">
      <c r="A373" s="155">
        <v>337</v>
      </c>
      <c r="B373" s="131" t="s">
        <v>23</v>
      </c>
      <c r="C373" s="131" t="s">
        <v>871</v>
      </c>
      <c r="D373" s="131" t="s">
        <v>872</v>
      </c>
      <c r="E373" s="126">
        <v>45036</v>
      </c>
      <c r="F373" s="125" t="s">
        <v>873</v>
      </c>
      <c r="G373" s="131" t="s">
        <v>1635</v>
      </c>
      <c r="H373" s="125" t="s">
        <v>852</v>
      </c>
      <c r="I373" s="138" t="s">
        <v>853</v>
      </c>
      <c r="J373" s="125" t="s">
        <v>1640</v>
      </c>
      <c r="K373" s="131"/>
      <c r="L373" s="141" t="s">
        <v>854</v>
      </c>
      <c r="M373" s="142">
        <v>5950000</v>
      </c>
      <c r="N373" s="125" t="s">
        <v>781</v>
      </c>
      <c r="O373" s="125" t="s">
        <v>1645</v>
      </c>
      <c r="P373" s="130"/>
      <c r="Q373" s="131"/>
      <c r="R373" s="131">
        <v>900657040</v>
      </c>
      <c r="S373" s="125" t="s">
        <v>874</v>
      </c>
      <c r="T373" s="125">
        <v>214</v>
      </c>
      <c r="U373" s="126">
        <v>45036</v>
      </c>
      <c r="V373" s="126">
        <v>45250</v>
      </c>
      <c r="W373" s="126"/>
      <c r="X373" s="125" t="s">
        <v>28</v>
      </c>
      <c r="Y373" s="132" t="s">
        <v>875</v>
      </c>
      <c r="Z373" s="131">
        <v>2023</v>
      </c>
      <c r="AA373" s="131" t="s">
        <v>58</v>
      </c>
    </row>
    <row r="374" spans="1:27" x14ac:dyDescent="0.25">
      <c r="A374" s="155">
        <v>338</v>
      </c>
      <c r="B374" s="131" t="s">
        <v>23</v>
      </c>
      <c r="C374" s="131" t="s">
        <v>856</v>
      </c>
      <c r="D374" s="131" t="s">
        <v>876</v>
      </c>
      <c r="E374" s="126">
        <v>45040</v>
      </c>
      <c r="F374" s="125" t="s">
        <v>877</v>
      </c>
      <c r="G374" s="131" t="s">
        <v>1635</v>
      </c>
      <c r="H374" s="125" t="s">
        <v>852</v>
      </c>
      <c r="I374" s="138" t="s">
        <v>853</v>
      </c>
      <c r="J374" s="125" t="s">
        <v>1640</v>
      </c>
      <c r="K374" s="131"/>
      <c r="L374" s="141" t="s">
        <v>854</v>
      </c>
      <c r="M374" s="142">
        <v>2972000</v>
      </c>
      <c r="N374" s="125" t="s">
        <v>781</v>
      </c>
      <c r="O374" s="125" t="s">
        <v>1645</v>
      </c>
      <c r="P374" s="130"/>
      <c r="Q374" s="131"/>
      <c r="R374" s="131">
        <v>900175830</v>
      </c>
      <c r="S374" s="125" t="s">
        <v>94</v>
      </c>
      <c r="T374" s="125">
        <v>244</v>
      </c>
      <c r="U374" s="126">
        <v>45040</v>
      </c>
      <c r="V374" s="126">
        <v>45284</v>
      </c>
      <c r="W374" s="126"/>
      <c r="X374" s="125" t="s">
        <v>28</v>
      </c>
      <c r="Y374" s="132" t="s">
        <v>878</v>
      </c>
      <c r="Z374" s="131">
        <v>2023</v>
      </c>
      <c r="AA374" s="131" t="s">
        <v>58</v>
      </c>
    </row>
    <row r="375" spans="1:27" x14ac:dyDescent="0.25">
      <c r="A375" s="155">
        <v>339</v>
      </c>
      <c r="B375" s="131" t="s">
        <v>23</v>
      </c>
      <c r="C375" s="131" t="s">
        <v>879</v>
      </c>
      <c r="D375" s="131" t="s">
        <v>880</v>
      </c>
      <c r="E375" s="126">
        <v>45036</v>
      </c>
      <c r="F375" s="125" t="s">
        <v>881</v>
      </c>
      <c r="G375" s="131" t="s">
        <v>1635</v>
      </c>
      <c r="H375" s="125" t="s">
        <v>852</v>
      </c>
      <c r="I375" s="138" t="s">
        <v>853</v>
      </c>
      <c r="J375" s="125" t="s">
        <v>1640</v>
      </c>
      <c r="K375" s="131"/>
      <c r="L375" s="141" t="s">
        <v>854</v>
      </c>
      <c r="M375" s="142">
        <v>8852410</v>
      </c>
      <c r="N375" s="125" t="s">
        <v>781</v>
      </c>
      <c r="O375" s="125" t="s">
        <v>1645</v>
      </c>
      <c r="P375" s="130"/>
      <c r="Q375" s="131"/>
      <c r="R375" s="139">
        <v>901288737</v>
      </c>
      <c r="S375" s="125" t="s">
        <v>116</v>
      </c>
      <c r="T375" s="125">
        <v>254</v>
      </c>
      <c r="U375" s="126">
        <v>45036</v>
      </c>
      <c r="V375" s="126">
        <v>45290</v>
      </c>
      <c r="W375" s="126"/>
      <c r="X375" s="125" t="s">
        <v>28</v>
      </c>
      <c r="Y375" s="132" t="s">
        <v>882</v>
      </c>
      <c r="Z375" s="131">
        <v>2023</v>
      </c>
      <c r="AA375" s="131" t="s">
        <v>58</v>
      </c>
    </row>
    <row r="376" spans="1:27" x14ac:dyDescent="0.25">
      <c r="A376" s="155">
        <v>340</v>
      </c>
      <c r="B376" s="131" t="s">
        <v>23</v>
      </c>
      <c r="C376" s="131" t="s">
        <v>864</v>
      </c>
      <c r="D376" s="131" t="s">
        <v>883</v>
      </c>
      <c r="E376" s="126">
        <v>45037</v>
      </c>
      <c r="F376" s="125" t="s">
        <v>884</v>
      </c>
      <c r="G376" s="131" t="s">
        <v>1635</v>
      </c>
      <c r="H376" s="125" t="s">
        <v>852</v>
      </c>
      <c r="I376" s="138" t="s">
        <v>853</v>
      </c>
      <c r="J376" s="125" t="s">
        <v>1640</v>
      </c>
      <c r="K376" s="131"/>
      <c r="L376" s="141" t="s">
        <v>854</v>
      </c>
      <c r="M376" s="142">
        <v>24312310</v>
      </c>
      <c r="N376" s="125" t="s">
        <v>781</v>
      </c>
      <c r="O376" s="125" t="s">
        <v>1645</v>
      </c>
      <c r="P376" s="130"/>
      <c r="Q376" s="131"/>
      <c r="R376" s="139">
        <v>900965144</v>
      </c>
      <c r="S376" s="125" t="s">
        <v>279</v>
      </c>
      <c r="T376" s="125">
        <v>253</v>
      </c>
      <c r="U376" s="126">
        <v>45037</v>
      </c>
      <c r="V376" s="126">
        <v>45290</v>
      </c>
      <c r="W376" s="126"/>
      <c r="X376" s="125" t="s">
        <v>28</v>
      </c>
      <c r="Y376" s="132" t="s">
        <v>885</v>
      </c>
      <c r="Z376" s="131">
        <v>2023</v>
      </c>
      <c r="AA376" s="131" t="s">
        <v>58</v>
      </c>
    </row>
    <row r="377" spans="1:27" x14ac:dyDescent="0.25">
      <c r="A377" s="155">
        <v>341</v>
      </c>
      <c r="B377" s="131" t="s">
        <v>23</v>
      </c>
      <c r="C377" s="131" t="s">
        <v>860</v>
      </c>
      <c r="D377" s="131" t="s">
        <v>883</v>
      </c>
      <c r="E377" s="126">
        <v>45037</v>
      </c>
      <c r="F377" s="125" t="s">
        <v>886</v>
      </c>
      <c r="G377" s="131" t="s">
        <v>1635</v>
      </c>
      <c r="H377" s="125" t="s">
        <v>852</v>
      </c>
      <c r="I377" s="138" t="s">
        <v>853</v>
      </c>
      <c r="J377" s="125" t="s">
        <v>1640</v>
      </c>
      <c r="K377" s="131"/>
      <c r="L377" s="141" t="s">
        <v>854</v>
      </c>
      <c r="M377" s="142">
        <v>26499475</v>
      </c>
      <c r="N377" s="125" t="s">
        <v>781</v>
      </c>
      <c r="O377" s="125" t="s">
        <v>1645</v>
      </c>
      <c r="P377" s="130"/>
      <c r="Q377" s="131"/>
      <c r="R377" s="139">
        <v>900965144</v>
      </c>
      <c r="S377" s="125" t="s">
        <v>94</v>
      </c>
      <c r="T377" s="125">
        <v>253</v>
      </c>
      <c r="U377" s="126">
        <v>45037</v>
      </c>
      <c r="V377" s="126">
        <v>45290</v>
      </c>
      <c r="W377" s="126"/>
      <c r="X377" s="125" t="s">
        <v>28</v>
      </c>
      <c r="Y377" s="132" t="s">
        <v>887</v>
      </c>
      <c r="Z377" s="131">
        <v>2023</v>
      </c>
      <c r="AA377" s="131" t="s">
        <v>58</v>
      </c>
    </row>
    <row r="378" spans="1:27" x14ac:dyDescent="0.25">
      <c r="A378" s="155">
        <v>342</v>
      </c>
      <c r="B378" s="131" t="s">
        <v>23</v>
      </c>
      <c r="C378" s="131" t="s">
        <v>856</v>
      </c>
      <c r="D378" s="131" t="s">
        <v>888</v>
      </c>
      <c r="E378" s="126">
        <v>45043</v>
      </c>
      <c r="F378" s="138" t="s">
        <v>889</v>
      </c>
      <c r="G378" s="131" t="s">
        <v>1635</v>
      </c>
      <c r="H378" s="125" t="s">
        <v>852</v>
      </c>
      <c r="I378" s="138" t="s">
        <v>853</v>
      </c>
      <c r="J378" s="125" t="s">
        <v>1640</v>
      </c>
      <c r="K378" s="131"/>
      <c r="L378" s="141" t="s">
        <v>854</v>
      </c>
      <c r="M378" s="142">
        <v>1999999.96</v>
      </c>
      <c r="N378" s="125" t="s">
        <v>781</v>
      </c>
      <c r="O378" s="125" t="s">
        <v>1645</v>
      </c>
      <c r="P378" s="130"/>
      <c r="Q378" s="131"/>
      <c r="R378" s="139">
        <v>901468636</v>
      </c>
      <c r="S378" s="125" t="s">
        <v>111</v>
      </c>
      <c r="T378" s="125">
        <v>180</v>
      </c>
      <c r="U378" s="126">
        <v>45043</v>
      </c>
      <c r="V378" s="126">
        <v>45225</v>
      </c>
      <c r="W378" s="126"/>
      <c r="X378" s="125" t="s">
        <v>28</v>
      </c>
      <c r="Y378" s="132" t="s">
        <v>890</v>
      </c>
      <c r="Z378" s="131">
        <v>2023</v>
      </c>
      <c r="AA378" s="131" t="s">
        <v>58</v>
      </c>
    </row>
    <row r="379" spans="1:27" x14ac:dyDescent="0.25">
      <c r="A379" s="155">
        <v>343</v>
      </c>
      <c r="B379" s="131" t="s">
        <v>23</v>
      </c>
      <c r="C379" s="131" t="s">
        <v>879</v>
      </c>
      <c r="D379" s="131" t="s">
        <v>891</v>
      </c>
      <c r="E379" s="126">
        <v>45043</v>
      </c>
      <c r="F379" s="138" t="s">
        <v>892</v>
      </c>
      <c r="G379" s="131" t="s">
        <v>1635</v>
      </c>
      <c r="H379" s="125" t="s">
        <v>852</v>
      </c>
      <c r="I379" s="138" t="s">
        <v>853</v>
      </c>
      <c r="J379" s="125" t="s">
        <v>1640</v>
      </c>
      <c r="K379" s="131"/>
      <c r="L379" s="141" t="s">
        <v>854</v>
      </c>
      <c r="M379" s="142">
        <v>9990000</v>
      </c>
      <c r="N379" s="125" t="s">
        <v>54</v>
      </c>
      <c r="O379" s="125" t="s">
        <v>1644</v>
      </c>
      <c r="P379" s="129" t="s">
        <v>1452</v>
      </c>
      <c r="Q379" s="131"/>
      <c r="R379" s="125" t="s">
        <v>1121</v>
      </c>
      <c r="S379" s="125" t="s">
        <v>129</v>
      </c>
      <c r="T379" s="125">
        <v>240</v>
      </c>
      <c r="U379" s="126">
        <v>45043</v>
      </c>
      <c r="V379" s="126">
        <v>45290</v>
      </c>
      <c r="W379" s="126"/>
      <c r="X379" s="125" t="s">
        <v>28</v>
      </c>
      <c r="Y379" s="132" t="s">
        <v>893</v>
      </c>
      <c r="Z379" s="131">
        <v>2023</v>
      </c>
      <c r="AA379" s="131" t="s">
        <v>58</v>
      </c>
    </row>
    <row r="380" spans="1:27" x14ac:dyDescent="0.25">
      <c r="A380" s="155">
        <v>344</v>
      </c>
      <c r="B380" s="131" t="s">
        <v>23</v>
      </c>
      <c r="C380" s="131" t="s">
        <v>856</v>
      </c>
      <c r="D380" s="131" t="s">
        <v>894</v>
      </c>
      <c r="E380" s="126">
        <v>45069</v>
      </c>
      <c r="F380" s="138" t="s">
        <v>895</v>
      </c>
      <c r="G380" s="131" t="s">
        <v>1635</v>
      </c>
      <c r="H380" s="125" t="s">
        <v>852</v>
      </c>
      <c r="I380" s="138" t="s">
        <v>853</v>
      </c>
      <c r="J380" s="125" t="s">
        <v>1640</v>
      </c>
      <c r="K380" s="131"/>
      <c r="L380" s="142">
        <v>999600</v>
      </c>
      <c r="M380" s="142">
        <v>999600</v>
      </c>
      <c r="N380" s="125" t="s">
        <v>781</v>
      </c>
      <c r="O380" s="125" t="s">
        <v>1645</v>
      </c>
      <c r="P380" s="129" t="s">
        <v>1121</v>
      </c>
      <c r="Q380" s="131"/>
      <c r="R380" s="139">
        <v>891202203</v>
      </c>
      <c r="S380" s="125" t="s">
        <v>72</v>
      </c>
      <c r="T380" s="125">
        <v>220</v>
      </c>
      <c r="U380" s="126">
        <v>45069</v>
      </c>
      <c r="V380" s="126">
        <v>45290</v>
      </c>
      <c r="W380" s="126"/>
      <c r="X380" s="125" t="s">
        <v>28</v>
      </c>
      <c r="Y380" s="132" t="s">
        <v>896</v>
      </c>
      <c r="Z380" s="131">
        <v>2023</v>
      </c>
      <c r="AA380" s="131" t="s">
        <v>58</v>
      </c>
    </row>
    <row r="381" spans="1:27" x14ac:dyDescent="0.25">
      <c r="A381" s="155">
        <v>345</v>
      </c>
      <c r="B381" s="131" t="s">
        <v>23</v>
      </c>
      <c r="C381" s="131" t="s">
        <v>879</v>
      </c>
      <c r="D381" s="131" t="s">
        <v>897</v>
      </c>
      <c r="E381" s="126">
        <v>45086</v>
      </c>
      <c r="F381" s="138" t="s">
        <v>898</v>
      </c>
      <c r="G381" s="131" t="s">
        <v>1635</v>
      </c>
      <c r="H381" s="125" t="s">
        <v>852</v>
      </c>
      <c r="I381" s="138" t="s">
        <v>853</v>
      </c>
      <c r="J381" s="125" t="s">
        <v>1640</v>
      </c>
      <c r="K381" s="131"/>
      <c r="L381" s="142">
        <v>968660</v>
      </c>
      <c r="M381" s="142">
        <v>968660</v>
      </c>
      <c r="N381" s="125" t="s">
        <v>781</v>
      </c>
      <c r="O381" s="125" t="s">
        <v>1645</v>
      </c>
      <c r="P381" s="129" t="s">
        <v>1121</v>
      </c>
      <c r="Q381" s="131"/>
      <c r="R381" s="139">
        <v>900529085</v>
      </c>
      <c r="S381" s="125" t="s">
        <v>899</v>
      </c>
      <c r="T381" s="125">
        <v>90</v>
      </c>
      <c r="U381" s="126">
        <v>45086</v>
      </c>
      <c r="V381" s="126">
        <v>45178</v>
      </c>
      <c r="W381" s="126"/>
      <c r="X381" s="125" t="s">
        <v>28</v>
      </c>
      <c r="Y381" s="132" t="s">
        <v>900</v>
      </c>
      <c r="Z381" s="131">
        <v>2023</v>
      </c>
      <c r="AA381" s="131" t="s">
        <v>58</v>
      </c>
    </row>
    <row r="382" spans="1:27" x14ac:dyDescent="0.25">
      <c r="A382" s="155">
        <v>346</v>
      </c>
      <c r="B382" s="131" t="s">
        <v>23</v>
      </c>
      <c r="C382" s="131" t="s">
        <v>879</v>
      </c>
      <c r="D382" s="131" t="s">
        <v>891</v>
      </c>
      <c r="E382" s="126">
        <v>45100</v>
      </c>
      <c r="F382" s="131" t="s">
        <v>901</v>
      </c>
      <c r="G382" s="131" t="s">
        <v>1635</v>
      </c>
      <c r="H382" s="125" t="s">
        <v>852</v>
      </c>
      <c r="I382" s="138" t="s">
        <v>853</v>
      </c>
      <c r="J382" s="125" t="s">
        <v>1640</v>
      </c>
      <c r="K382" s="131"/>
      <c r="L382" s="142">
        <v>3300000</v>
      </c>
      <c r="M382" s="142">
        <v>9824000</v>
      </c>
      <c r="N382" s="125" t="s">
        <v>54</v>
      </c>
      <c r="O382" s="125" t="s">
        <v>1644</v>
      </c>
      <c r="P382" s="129" t="s">
        <v>1121</v>
      </c>
      <c r="Q382" s="131"/>
      <c r="R382" s="125" t="s">
        <v>1121</v>
      </c>
      <c r="S382" s="125" t="s">
        <v>184</v>
      </c>
      <c r="T382" s="125">
        <v>153</v>
      </c>
      <c r="U382" s="126">
        <v>45100</v>
      </c>
      <c r="V382" s="126">
        <v>45252</v>
      </c>
      <c r="W382" s="126"/>
      <c r="X382" s="125" t="s">
        <v>28</v>
      </c>
      <c r="Y382" s="132" t="s">
        <v>902</v>
      </c>
      <c r="Z382" s="131">
        <v>2023</v>
      </c>
      <c r="AA382" s="131" t="s">
        <v>58</v>
      </c>
    </row>
    <row r="383" spans="1:27" x14ac:dyDescent="0.25">
      <c r="A383" s="155">
        <v>347</v>
      </c>
      <c r="B383" s="131" t="s">
        <v>23</v>
      </c>
      <c r="C383" s="131" t="s">
        <v>856</v>
      </c>
      <c r="D383" s="131" t="s">
        <v>903</v>
      </c>
      <c r="E383" s="126">
        <v>45100</v>
      </c>
      <c r="F383" s="138" t="s">
        <v>904</v>
      </c>
      <c r="G383" s="131" t="s">
        <v>1635</v>
      </c>
      <c r="H383" s="125" t="s">
        <v>852</v>
      </c>
      <c r="I383" s="138" t="s">
        <v>853</v>
      </c>
      <c r="J383" s="125" t="s">
        <v>1640</v>
      </c>
      <c r="K383" s="131"/>
      <c r="L383" s="142">
        <v>243000</v>
      </c>
      <c r="M383" s="142">
        <v>243000</v>
      </c>
      <c r="N383" s="125" t="s">
        <v>54</v>
      </c>
      <c r="O383" s="125" t="s">
        <v>1644</v>
      </c>
      <c r="P383" s="129" t="s">
        <v>1121</v>
      </c>
      <c r="Q383" s="131"/>
      <c r="R383" s="125" t="s">
        <v>1121</v>
      </c>
      <c r="S383" s="125" t="s">
        <v>72</v>
      </c>
      <c r="T383" s="125">
        <v>60</v>
      </c>
      <c r="U383" s="126">
        <v>45103</v>
      </c>
      <c r="V383" s="126">
        <v>45164</v>
      </c>
      <c r="W383" s="126"/>
      <c r="X383" s="125" t="s">
        <v>28</v>
      </c>
      <c r="Y383" s="132" t="s">
        <v>905</v>
      </c>
      <c r="Z383" s="131">
        <v>2023</v>
      </c>
      <c r="AA383" s="131" t="s">
        <v>58</v>
      </c>
    </row>
    <row r="384" spans="1:27" x14ac:dyDescent="0.25">
      <c r="A384" s="155">
        <v>348</v>
      </c>
      <c r="B384" s="131" t="s">
        <v>23</v>
      </c>
      <c r="C384" s="131" t="s">
        <v>856</v>
      </c>
      <c r="D384" s="131" t="s">
        <v>906</v>
      </c>
      <c r="E384" s="126">
        <v>45106</v>
      </c>
      <c r="F384" s="131" t="s">
        <v>907</v>
      </c>
      <c r="G384" s="131" t="s">
        <v>1635</v>
      </c>
      <c r="H384" s="125" t="s">
        <v>852</v>
      </c>
      <c r="I384" s="138" t="s">
        <v>853</v>
      </c>
      <c r="J384" s="125" t="s">
        <v>1640</v>
      </c>
      <c r="K384" s="131"/>
      <c r="L384" s="141" t="s">
        <v>854</v>
      </c>
      <c r="M384" s="142">
        <v>2500000</v>
      </c>
      <c r="N384" s="125" t="s">
        <v>54</v>
      </c>
      <c r="O384" s="125" t="s">
        <v>1644</v>
      </c>
      <c r="P384" s="129" t="s">
        <v>1453</v>
      </c>
      <c r="Q384" s="131"/>
      <c r="R384" s="125" t="s">
        <v>1121</v>
      </c>
      <c r="S384" s="125" t="s">
        <v>189</v>
      </c>
      <c r="T384" s="125">
        <v>182</v>
      </c>
      <c r="U384" s="126">
        <v>45106</v>
      </c>
      <c r="V384" s="126">
        <v>45289</v>
      </c>
      <c r="W384" s="126"/>
      <c r="X384" s="125" t="s">
        <v>28</v>
      </c>
      <c r="Y384" s="132" t="s">
        <v>908</v>
      </c>
      <c r="Z384" s="131">
        <v>2023</v>
      </c>
      <c r="AA384" s="131" t="s">
        <v>58</v>
      </c>
    </row>
    <row r="385" spans="1:27" x14ac:dyDescent="0.25">
      <c r="A385" s="155">
        <v>349</v>
      </c>
      <c r="B385" s="131" t="s">
        <v>23</v>
      </c>
      <c r="C385" s="131" t="s">
        <v>868</v>
      </c>
      <c r="D385" s="131" t="s">
        <v>909</v>
      </c>
      <c r="E385" s="126">
        <v>45106</v>
      </c>
      <c r="F385" s="133" t="s">
        <v>910</v>
      </c>
      <c r="G385" s="131" t="s">
        <v>1635</v>
      </c>
      <c r="H385" s="125" t="s">
        <v>852</v>
      </c>
      <c r="I385" s="138" t="s">
        <v>853</v>
      </c>
      <c r="J385" s="125" t="s">
        <v>1640</v>
      </c>
      <c r="K385" s="131"/>
      <c r="L385" s="141" t="s">
        <v>854</v>
      </c>
      <c r="M385" s="142">
        <v>3901500</v>
      </c>
      <c r="N385" s="125" t="s">
        <v>781</v>
      </c>
      <c r="O385" s="125" t="s">
        <v>1645</v>
      </c>
      <c r="P385" s="129" t="s">
        <v>1121</v>
      </c>
      <c r="Q385" s="131"/>
      <c r="R385" s="139">
        <v>901689318</v>
      </c>
      <c r="S385" s="125" t="s">
        <v>72</v>
      </c>
      <c r="T385" s="125">
        <v>60</v>
      </c>
      <c r="U385" s="126">
        <v>45106</v>
      </c>
      <c r="V385" s="126">
        <v>45167</v>
      </c>
      <c r="W385" s="126"/>
      <c r="X385" s="125" t="s">
        <v>28</v>
      </c>
      <c r="Y385" s="132" t="s">
        <v>911</v>
      </c>
      <c r="Z385" s="131">
        <v>2023</v>
      </c>
      <c r="AA385" s="131" t="s">
        <v>58</v>
      </c>
    </row>
    <row r="386" spans="1:27" x14ac:dyDescent="0.25">
      <c r="A386" s="155">
        <v>350</v>
      </c>
      <c r="B386" s="131" t="s">
        <v>23</v>
      </c>
      <c r="C386" s="131" t="s">
        <v>879</v>
      </c>
      <c r="D386" s="131" t="s">
        <v>912</v>
      </c>
      <c r="E386" s="126">
        <v>45117</v>
      </c>
      <c r="F386" s="131" t="s">
        <v>913</v>
      </c>
      <c r="G386" s="131" t="s">
        <v>1635</v>
      </c>
      <c r="H386" s="125" t="s">
        <v>852</v>
      </c>
      <c r="I386" s="138" t="s">
        <v>853</v>
      </c>
      <c r="J386" s="125" t="s">
        <v>1640</v>
      </c>
      <c r="K386" s="131"/>
      <c r="L386" s="141" t="s">
        <v>854</v>
      </c>
      <c r="M386" s="142">
        <v>4999999.5599999996</v>
      </c>
      <c r="N386" s="125" t="s">
        <v>781</v>
      </c>
      <c r="O386" s="125" t="s">
        <v>1644</v>
      </c>
      <c r="P386" s="129" t="s">
        <v>1121</v>
      </c>
      <c r="Q386" s="131"/>
      <c r="R386" s="125" t="s">
        <v>1121</v>
      </c>
      <c r="S386" s="125" t="s">
        <v>134</v>
      </c>
      <c r="T386" s="125">
        <v>173</v>
      </c>
      <c r="U386" s="126">
        <v>45120</v>
      </c>
      <c r="V386" s="126">
        <v>45273</v>
      </c>
      <c r="W386" s="126"/>
      <c r="X386" s="125" t="s">
        <v>28</v>
      </c>
      <c r="Y386" s="132" t="s">
        <v>914</v>
      </c>
      <c r="Z386" s="131">
        <v>2023</v>
      </c>
      <c r="AA386" s="131" t="s">
        <v>58</v>
      </c>
    </row>
    <row r="387" spans="1:27" x14ac:dyDescent="0.25">
      <c r="A387" s="155">
        <v>351</v>
      </c>
      <c r="B387" s="131" t="s">
        <v>23</v>
      </c>
      <c r="C387" s="131" t="s">
        <v>879</v>
      </c>
      <c r="D387" s="131" t="s">
        <v>915</v>
      </c>
      <c r="E387" s="126">
        <v>45124</v>
      </c>
      <c r="F387" s="125" t="s">
        <v>916</v>
      </c>
      <c r="G387" s="131" t="s">
        <v>1635</v>
      </c>
      <c r="H387" s="125" t="s">
        <v>852</v>
      </c>
      <c r="I387" s="138" t="s">
        <v>853</v>
      </c>
      <c r="J387" s="125" t="s">
        <v>1640</v>
      </c>
      <c r="K387" s="131"/>
      <c r="L387" s="141" t="s">
        <v>854</v>
      </c>
      <c r="M387" s="142">
        <v>39947763</v>
      </c>
      <c r="N387" s="125" t="s">
        <v>781</v>
      </c>
      <c r="O387" s="125" t="s">
        <v>1645</v>
      </c>
      <c r="P387" s="129" t="s">
        <v>1121</v>
      </c>
      <c r="Q387" s="131"/>
      <c r="R387" s="139">
        <v>890302988</v>
      </c>
      <c r="S387" s="125" t="s">
        <v>27</v>
      </c>
      <c r="T387" s="125">
        <v>153</v>
      </c>
      <c r="U387" s="126">
        <v>45124</v>
      </c>
      <c r="V387" s="126">
        <v>45290</v>
      </c>
      <c r="W387" s="126"/>
      <c r="X387" s="125" t="s">
        <v>28</v>
      </c>
      <c r="Y387" s="132" t="s">
        <v>917</v>
      </c>
      <c r="Z387" s="131">
        <v>2023</v>
      </c>
      <c r="AA387" s="131" t="s">
        <v>58</v>
      </c>
    </row>
    <row r="388" spans="1:27" x14ac:dyDescent="0.25">
      <c r="A388" s="155">
        <v>352</v>
      </c>
      <c r="B388" s="131" t="s">
        <v>23</v>
      </c>
      <c r="C388" s="131" t="s">
        <v>879</v>
      </c>
      <c r="D388" s="131" t="s">
        <v>918</v>
      </c>
      <c r="E388" s="126">
        <v>45135</v>
      </c>
      <c r="F388" s="125" t="s">
        <v>919</v>
      </c>
      <c r="G388" s="131" t="s">
        <v>1635</v>
      </c>
      <c r="H388" s="125" t="s">
        <v>852</v>
      </c>
      <c r="I388" s="138" t="s">
        <v>853</v>
      </c>
      <c r="J388" s="125" t="s">
        <v>1640</v>
      </c>
      <c r="K388" s="131"/>
      <c r="L388" s="141" t="s">
        <v>854</v>
      </c>
      <c r="M388" s="142">
        <v>15000000</v>
      </c>
      <c r="N388" s="125" t="s">
        <v>54</v>
      </c>
      <c r="O388" s="125" t="s">
        <v>1644</v>
      </c>
      <c r="P388" s="129" t="s">
        <v>1454</v>
      </c>
      <c r="Q388" s="131"/>
      <c r="R388" s="125" t="s">
        <v>1121</v>
      </c>
      <c r="S388" s="125" t="s">
        <v>111</v>
      </c>
      <c r="T388" s="125">
        <v>128</v>
      </c>
      <c r="U388" s="126">
        <v>45147</v>
      </c>
      <c r="V388" s="126">
        <v>45275</v>
      </c>
      <c r="W388" s="126"/>
      <c r="X388" s="125" t="s">
        <v>28</v>
      </c>
      <c r="Y388" s="132" t="s">
        <v>920</v>
      </c>
      <c r="Z388" s="131">
        <v>2023</v>
      </c>
      <c r="AA388" s="131" t="s">
        <v>58</v>
      </c>
    </row>
    <row r="389" spans="1:27" x14ac:dyDescent="0.25">
      <c r="A389" s="155">
        <v>353</v>
      </c>
      <c r="B389" s="131" t="s">
        <v>23</v>
      </c>
      <c r="C389" s="131" t="s">
        <v>921</v>
      </c>
      <c r="D389" s="131" t="s">
        <v>922</v>
      </c>
      <c r="E389" s="126">
        <v>45139</v>
      </c>
      <c r="F389" s="125" t="s">
        <v>923</v>
      </c>
      <c r="G389" s="131" t="s">
        <v>1635</v>
      </c>
      <c r="H389" s="125" t="s">
        <v>852</v>
      </c>
      <c r="I389" s="138" t="s">
        <v>853</v>
      </c>
      <c r="J389" s="125" t="s">
        <v>1640</v>
      </c>
      <c r="K389" s="131"/>
      <c r="L389" s="141" t="s">
        <v>854</v>
      </c>
      <c r="M389" s="142">
        <v>7999799</v>
      </c>
      <c r="N389" s="125" t="s">
        <v>781</v>
      </c>
      <c r="O389" s="125" t="s">
        <v>1645</v>
      </c>
      <c r="P389" s="129" t="s">
        <v>1121</v>
      </c>
      <c r="Q389" s="131"/>
      <c r="R389" s="139">
        <v>900501698</v>
      </c>
      <c r="S389" s="125" t="s">
        <v>94</v>
      </c>
      <c r="T389" s="125">
        <v>141</v>
      </c>
      <c r="U389" s="126">
        <v>45149</v>
      </c>
      <c r="V389" s="126">
        <v>45290</v>
      </c>
      <c r="W389" s="126"/>
      <c r="X389" s="125" t="s">
        <v>28</v>
      </c>
      <c r="Y389" s="132" t="s">
        <v>924</v>
      </c>
      <c r="Z389" s="131">
        <v>2023</v>
      </c>
      <c r="AA389" s="131" t="s">
        <v>58</v>
      </c>
    </row>
    <row r="390" spans="1:27" x14ac:dyDescent="0.25">
      <c r="A390" s="155">
        <v>354</v>
      </c>
      <c r="B390" s="131" t="s">
        <v>23</v>
      </c>
      <c r="C390" s="131" t="s">
        <v>879</v>
      </c>
      <c r="D390" s="131" t="s">
        <v>925</v>
      </c>
      <c r="E390" s="126">
        <v>45153</v>
      </c>
      <c r="F390" s="133" t="s">
        <v>926</v>
      </c>
      <c r="G390" s="131" t="s">
        <v>1635</v>
      </c>
      <c r="H390" s="125" t="s">
        <v>852</v>
      </c>
      <c r="I390" s="138" t="s">
        <v>853</v>
      </c>
      <c r="J390" s="125" t="s">
        <v>1640</v>
      </c>
      <c r="K390" s="131"/>
      <c r="L390" s="141" t="s">
        <v>854</v>
      </c>
      <c r="M390" s="142">
        <v>17000000</v>
      </c>
      <c r="N390" s="125" t="s">
        <v>781</v>
      </c>
      <c r="O390" s="125" t="s">
        <v>1645</v>
      </c>
      <c r="P390" s="129" t="s">
        <v>1121</v>
      </c>
      <c r="Q390" s="131"/>
      <c r="R390" s="139" t="s">
        <v>1680</v>
      </c>
      <c r="S390" s="125" t="s">
        <v>72</v>
      </c>
      <c r="T390" s="125">
        <v>137</v>
      </c>
      <c r="U390" s="126">
        <v>45061</v>
      </c>
      <c r="V390" s="126">
        <v>45290</v>
      </c>
      <c r="W390" s="126"/>
      <c r="X390" s="131" t="s">
        <v>28</v>
      </c>
      <c r="Y390" s="132" t="s">
        <v>44</v>
      </c>
      <c r="Z390" s="131">
        <v>2023</v>
      </c>
      <c r="AA390" s="131" t="s">
        <v>58</v>
      </c>
    </row>
    <row r="391" spans="1:27" x14ac:dyDescent="0.25">
      <c r="A391" s="155">
        <v>355</v>
      </c>
      <c r="B391" s="131" t="s">
        <v>23</v>
      </c>
      <c r="C391" s="131" t="s">
        <v>879</v>
      </c>
      <c r="D391" s="131" t="s">
        <v>927</v>
      </c>
      <c r="E391" s="126">
        <v>45114</v>
      </c>
      <c r="F391" s="131" t="s">
        <v>928</v>
      </c>
      <c r="G391" s="131" t="s">
        <v>1635</v>
      </c>
      <c r="H391" s="125" t="s">
        <v>852</v>
      </c>
      <c r="I391" s="138" t="s">
        <v>853</v>
      </c>
      <c r="J391" s="125" t="s">
        <v>1640</v>
      </c>
      <c r="K391" s="131"/>
      <c r="L391" s="141">
        <v>2000000</v>
      </c>
      <c r="M391" s="142">
        <v>5520410</v>
      </c>
      <c r="N391" s="125" t="s">
        <v>781</v>
      </c>
      <c r="O391" s="125" t="s">
        <v>1645</v>
      </c>
      <c r="P391" s="129" t="s">
        <v>1121</v>
      </c>
      <c r="Q391" s="131"/>
      <c r="R391" s="131">
        <v>901046633</v>
      </c>
      <c r="S391" s="131" t="s">
        <v>134</v>
      </c>
      <c r="T391" s="131">
        <v>60</v>
      </c>
      <c r="U391" s="126">
        <v>45117</v>
      </c>
      <c r="V391" s="126">
        <v>45176</v>
      </c>
      <c r="W391" s="131"/>
      <c r="X391" s="131" t="s">
        <v>28</v>
      </c>
      <c r="Y391" s="132" t="s">
        <v>929</v>
      </c>
      <c r="Z391" s="131">
        <v>2023</v>
      </c>
      <c r="AA391" s="131" t="s">
        <v>58</v>
      </c>
    </row>
    <row r="392" spans="1:27" x14ac:dyDescent="0.25">
      <c r="A392" s="155">
        <v>356</v>
      </c>
      <c r="B392" s="131" t="s">
        <v>23</v>
      </c>
      <c r="C392" s="131" t="s">
        <v>879</v>
      </c>
      <c r="D392" s="131" t="s">
        <v>930</v>
      </c>
      <c r="E392" s="126">
        <v>45161</v>
      </c>
      <c r="F392" s="131" t="s">
        <v>931</v>
      </c>
      <c r="G392" s="131" t="s">
        <v>1635</v>
      </c>
      <c r="H392" s="125" t="s">
        <v>852</v>
      </c>
      <c r="I392" s="138" t="s">
        <v>853</v>
      </c>
      <c r="J392" s="125" t="s">
        <v>1640</v>
      </c>
      <c r="K392" s="131"/>
      <c r="L392" s="141" t="s">
        <v>854</v>
      </c>
      <c r="M392" s="142">
        <v>4512480</v>
      </c>
      <c r="N392" s="125" t="s">
        <v>781</v>
      </c>
      <c r="O392" s="125" t="s">
        <v>1645</v>
      </c>
      <c r="P392" s="129" t="s">
        <v>1121</v>
      </c>
      <c r="Q392" s="131"/>
      <c r="R392" s="139" t="s">
        <v>1681</v>
      </c>
      <c r="S392" s="125" t="s">
        <v>763</v>
      </c>
      <c r="T392" s="125">
        <v>120</v>
      </c>
      <c r="U392" s="126">
        <v>45162</v>
      </c>
      <c r="V392" s="126">
        <v>45284</v>
      </c>
      <c r="W392" s="126"/>
      <c r="X392" s="125" t="s">
        <v>28</v>
      </c>
      <c r="Y392" s="132" t="s">
        <v>932</v>
      </c>
      <c r="Z392" s="131">
        <v>2023</v>
      </c>
      <c r="AA392" s="131" t="s">
        <v>58</v>
      </c>
    </row>
    <row r="393" spans="1:27" x14ac:dyDescent="0.25">
      <c r="A393" s="155">
        <v>357</v>
      </c>
      <c r="B393" s="131" t="s">
        <v>23</v>
      </c>
      <c r="C393" s="131" t="s">
        <v>933</v>
      </c>
      <c r="D393" s="131" t="s">
        <v>934</v>
      </c>
      <c r="E393" s="126">
        <v>45180</v>
      </c>
      <c r="F393" s="145" t="s">
        <v>935</v>
      </c>
      <c r="G393" s="131" t="s">
        <v>1635</v>
      </c>
      <c r="H393" s="125" t="s">
        <v>852</v>
      </c>
      <c r="I393" s="138" t="s">
        <v>853</v>
      </c>
      <c r="J393" s="125" t="s">
        <v>1640</v>
      </c>
      <c r="K393" s="131"/>
      <c r="L393" s="141" t="s">
        <v>854</v>
      </c>
      <c r="M393" s="142">
        <v>2090000</v>
      </c>
      <c r="N393" s="125" t="s">
        <v>781</v>
      </c>
      <c r="O393" s="125" t="s">
        <v>1644</v>
      </c>
      <c r="P393" s="129" t="s">
        <v>1455</v>
      </c>
      <c r="Q393" s="131"/>
      <c r="R393" s="125" t="s">
        <v>1121</v>
      </c>
      <c r="S393" s="125" t="s">
        <v>936</v>
      </c>
      <c r="T393" s="125">
        <v>60</v>
      </c>
      <c r="U393" s="126">
        <v>45181</v>
      </c>
      <c r="V393" s="126">
        <v>45242</v>
      </c>
      <c r="W393" s="126"/>
      <c r="X393" s="125" t="s">
        <v>28</v>
      </c>
      <c r="Y393" s="132" t="s">
        <v>44</v>
      </c>
      <c r="Z393" s="131">
        <v>2023</v>
      </c>
      <c r="AA393" s="131" t="s">
        <v>58</v>
      </c>
    </row>
    <row r="394" spans="1:27" x14ac:dyDescent="0.25">
      <c r="A394" s="155">
        <v>358</v>
      </c>
      <c r="B394" s="131" t="s">
        <v>23</v>
      </c>
      <c r="C394" s="131" t="s">
        <v>856</v>
      </c>
      <c r="D394" s="131" t="s">
        <v>1550</v>
      </c>
      <c r="E394" s="126">
        <v>45209</v>
      </c>
      <c r="F394" s="133" t="s">
        <v>1605</v>
      </c>
      <c r="G394" s="131" t="s">
        <v>1635</v>
      </c>
      <c r="H394" s="125" t="s">
        <v>852</v>
      </c>
      <c r="I394" s="138" t="s">
        <v>853</v>
      </c>
      <c r="J394" s="125" t="s">
        <v>1640</v>
      </c>
      <c r="K394" s="131"/>
      <c r="L394" s="141" t="s">
        <v>854</v>
      </c>
      <c r="M394" s="142">
        <v>498610</v>
      </c>
      <c r="N394" s="125" t="s">
        <v>781</v>
      </c>
      <c r="O394" s="125" t="s">
        <v>1645</v>
      </c>
      <c r="P394" s="130"/>
      <c r="Q394" s="131"/>
      <c r="R394" s="139">
        <v>901168433</v>
      </c>
      <c r="S394" s="125" t="s">
        <v>763</v>
      </c>
      <c r="T394" s="125">
        <v>60</v>
      </c>
      <c r="U394" s="126">
        <v>45210</v>
      </c>
      <c r="V394" s="126">
        <v>45271</v>
      </c>
      <c r="W394" s="126"/>
      <c r="X394" s="125" t="s">
        <v>28</v>
      </c>
      <c r="Y394" s="132" t="s">
        <v>1738</v>
      </c>
      <c r="Z394" s="131">
        <v>2023</v>
      </c>
      <c r="AA394" s="131" t="s">
        <v>58</v>
      </c>
    </row>
    <row r="395" spans="1:27" x14ac:dyDescent="0.25">
      <c r="A395" s="155">
        <v>359</v>
      </c>
      <c r="B395" s="131" t="s">
        <v>23</v>
      </c>
      <c r="C395" s="131" t="s">
        <v>879</v>
      </c>
      <c r="D395" s="131" t="s">
        <v>1520</v>
      </c>
      <c r="E395" s="126">
        <v>45197</v>
      </c>
      <c r="F395" s="131" t="s">
        <v>1606</v>
      </c>
      <c r="G395" s="131" t="s">
        <v>1635</v>
      </c>
      <c r="H395" s="125" t="s">
        <v>852</v>
      </c>
      <c r="I395" s="138" t="s">
        <v>853</v>
      </c>
      <c r="J395" s="125" t="s">
        <v>1640</v>
      </c>
      <c r="K395" s="131"/>
      <c r="L395" s="141" t="s">
        <v>854</v>
      </c>
      <c r="M395" s="142">
        <v>1968998</v>
      </c>
      <c r="N395" s="125" t="s">
        <v>781</v>
      </c>
      <c r="O395" s="125" t="s">
        <v>1644</v>
      </c>
      <c r="P395" s="129" t="s">
        <v>1455</v>
      </c>
      <c r="Q395" s="131"/>
      <c r="R395" s="125" t="s">
        <v>1121</v>
      </c>
      <c r="S395" s="125" t="s">
        <v>129</v>
      </c>
      <c r="T395" s="125">
        <v>60</v>
      </c>
      <c r="U395" s="126">
        <v>45198</v>
      </c>
      <c r="V395" s="126">
        <v>45259</v>
      </c>
      <c r="W395" s="126"/>
      <c r="X395" s="125" t="s">
        <v>28</v>
      </c>
      <c r="Y395" s="132" t="s">
        <v>1739</v>
      </c>
      <c r="Z395" s="131">
        <v>2023</v>
      </c>
      <c r="AA395" s="131" t="s">
        <v>58</v>
      </c>
    </row>
    <row r="396" spans="1:27" x14ac:dyDescent="0.25">
      <c r="A396" s="155">
        <v>360</v>
      </c>
      <c r="B396" s="131" t="s">
        <v>23</v>
      </c>
      <c r="C396" s="131" t="s">
        <v>879</v>
      </c>
      <c r="D396" s="131" t="s">
        <v>1551</v>
      </c>
      <c r="E396" s="126">
        <v>45198</v>
      </c>
      <c r="F396" s="131" t="s">
        <v>1607</v>
      </c>
      <c r="G396" s="131" t="s">
        <v>1635</v>
      </c>
      <c r="H396" s="125" t="s">
        <v>852</v>
      </c>
      <c r="I396" s="138" t="s">
        <v>853</v>
      </c>
      <c r="J396" s="125" t="s">
        <v>1640</v>
      </c>
      <c r="K396" s="131"/>
      <c r="L396" s="141" t="s">
        <v>854</v>
      </c>
      <c r="M396" s="142">
        <v>4107880</v>
      </c>
      <c r="N396" s="125" t="s">
        <v>781</v>
      </c>
      <c r="O396" s="125" t="s">
        <v>1645</v>
      </c>
      <c r="P396" s="129" t="s">
        <v>1121</v>
      </c>
      <c r="Q396" s="131"/>
      <c r="R396" s="125" t="s">
        <v>1682</v>
      </c>
      <c r="S396" s="125" t="s">
        <v>27</v>
      </c>
      <c r="T396" s="125">
        <v>60</v>
      </c>
      <c r="U396" s="126">
        <v>45203</v>
      </c>
      <c r="V396" s="126">
        <v>45264</v>
      </c>
      <c r="W396" s="126"/>
      <c r="X396" s="125" t="s">
        <v>28</v>
      </c>
      <c r="Y396" s="132" t="s">
        <v>1740</v>
      </c>
      <c r="Z396" s="131">
        <v>2023</v>
      </c>
      <c r="AA396" s="131" t="s">
        <v>58</v>
      </c>
    </row>
    <row r="397" spans="1:27" x14ac:dyDescent="0.25">
      <c r="A397" s="155">
        <v>361</v>
      </c>
      <c r="B397" s="131" t="s">
        <v>23</v>
      </c>
      <c r="C397" s="131" t="s">
        <v>879</v>
      </c>
      <c r="D397" s="131" t="s">
        <v>1552</v>
      </c>
      <c r="E397" s="126">
        <v>45201</v>
      </c>
      <c r="F397" s="131" t="s">
        <v>1608</v>
      </c>
      <c r="G397" s="131" t="s">
        <v>1635</v>
      </c>
      <c r="H397" s="125" t="s">
        <v>852</v>
      </c>
      <c r="I397" s="138" t="s">
        <v>853</v>
      </c>
      <c r="J397" s="125" t="s">
        <v>1640</v>
      </c>
      <c r="K397" s="131"/>
      <c r="L397" s="141" t="s">
        <v>854</v>
      </c>
      <c r="M397" s="142">
        <v>3026640</v>
      </c>
      <c r="N397" s="125" t="s">
        <v>54</v>
      </c>
      <c r="O397" s="125" t="s">
        <v>1644</v>
      </c>
      <c r="P397" s="129" t="s">
        <v>1669</v>
      </c>
      <c r="Q397" s="131"/>
      <c r="R397" s="125" t="s">
        <v>1121</v>
      </c>
      <c r="S397" s="125" t="s">
        <v>1692</v>
      </c>
      <c r="T397" s="125">
        <v>30</v>
      </c>
      <c r="U397" s="126">
        <v>45203</v>
      </c>
      <c r="V397" s="126">
        <v>45234</v>
      </c>
      <c r="W397" s="126"/>
      <c r="X397" s="125" t="s">
        <v>28</v>
      </c>
      <c r="Y397" s="132" t="s">
        <v>1741</v>
      </c>
      <c r="Z397" s="131">
        <v>2023</v>
      </c>
      <c r="AA397" s="131" t="s">
        <v>58</v>
      </c>
    </row>
    <row r="398" spans="1:27" x14ac:dyDescent="0.25">
      <c r="A398" s="155">
        <v>362</v>
      </c>
      <c r="B398" s="131" t="s">
        <v>23</v>
      </c>
      <c r="C398" s="131" t="s">
        <v>1512</v>
      </c>
      <c r="D398" s="131" t="s">
        <v>1553</v>
      </c>
      <c r="E398" s="126">
        <v>45216</v>
      </c>
      <c r="F398" s="138" t="s">
        <v>1609</v>
      </c>
      <c r="G398" s="131" t="s">
        <v>1635</v>
      </c>
      <c r="H398" s="125" t="s">
        <v>852</v>
      </c>
      <c r="I398" s="138" t="s">
        <v>853</v>
      </c>
      <c r="J398" s="125" t="s">
        <v>1640</v>
      </c>
      <c r="K398" s="131"/>
      <c r="L398" s="141">
        <v>353676732</v>
      </c>
      <c r="M398" s="142">
        <v>353676732</v>
      </c>
      <c r="N398" s="125" t="s">
        <v>781</v>
      </c>
      <c r="O398" s="125" t="s">
        <v>1645</v>
      </c>
      <c r="P398" s="130"/>
      <c r="Q398" s="131"/>
      <c r="R398" s="139">
        <v>809008133</v>
      </c>
      <c r="S398" s="125" t="s">
        <v>1694</v>
      </c>
      <c r="T398" s="125">
        <v>60</v>
      </c>
      <c r="U398" s="126">
        <v>45216</v>
      </c>
      <c r="V398" s="126">
        <v>45277</v>
      </c>
      <c r="W398" s="126"/>
      <c r="X398" s="125" t="s">
        <v>28</v>
      </c>
      <c r="Y398" s="132" t="s">
        <v>1742</v>
      </c>
      <c r="Z398" s="131">
        <v>2023</v>
      </c>
      <c r="AA398" s="131" t="s">
        <v>58</v>
      </c>
    </row>
    <row r="399" spans="1:27" x14ac:dyDescent="0.25">
      <c r="A399" s="155">
        <v>363</v>
      </c>
      <c r="B399" s="131" t="s">
        <v>23</v>
      </c>
      <c r="C399" s="131" t="s">
        <v>864</v>
      </c>
      <c r="D399" s="131" t="s">
        <v>1230</v>
      </c>
      <c r="E399" s="126">
        <v>45218</v>
      </c>
      <c r="F399" s="125" t="s">
        <v>1772</v>
      </c>
      <c r="G399" s="131" t="s">
        <v>1635</v>
      </c>
      <c r="H399" s="125" t="s">
        <v>852</v>
      </c>
      <c r="I399" s="138" t="s">
        <v>853</v>
      </c>
      <c r="J399" s="125" t="s">
        <v>1640</v>
      </c>
      <c r="K399" s="131"/>
      <c r="L399" s="141" t="s">
        <v>854</v>
      </c>
      <c r="M399" s="142">
        <v>3896391</v>
      </c>
      <c r="N399" s="125" t="s">
        <v>781</v>
      </c>
      <c r="O399" s="125" t="s">
        <v>1645</v>
      </c>
      <c r="P399" s="129" t="s">
        <v>1121</v>
      </c>
      <c r="Q399" s="131"/>
      <c r="R399" s="139">
        <v>901339250</v>
      </c>
      <c r="S399" s="125" t="s">
        <v>763</v>
      </c>
      <c r="T399" s="125">
        <v>72</v>
      </c>
      <c r="U399" s="126">
        <v>45218</v>
      </c>
      <c r="V399" s="126">
        <v>45290</v>
      </c>
      <c r="W399" s="126"/>
      <c r="X399" s="125" t="s">
        <v>28</v>
      </c>
      <c r="Y399" s="132" t="s">
        <v>1743</v>
      </c>
      <c r="Z399" s="131">
        <v>2023</v>
      </c>
      <c r="AA399" s="131" t="s">
        <v>58</v>
      </c>
    </row>
    <row r="400" spans="1:27" x14ac:dyDescent="0.25">
      <c r="A400" s="155">
        <v>364</v>
      </c>
      <c r="B400" s="131" t="s">
        <v>23</v>
      </c>
      <c r="C400" s="131" t="s">
        <v>1513</v>
      </c>
      <c r="D400" s="131" t="s">
        <v>909</v>
      </c>
      <c r="E400" s="126">
        <v>45222</v>
      </c>
      <c r="F400" s="131" t="s">
        <v>1610</v>
      </c>
      <c r="G400" s="131" t="s">
        <v>1635</v>
      </c>
      <c r="H400" s="125" t="s">
        <v>852</v>
      </c>
      <c r="I400" s="138" t="s">
        <v>853</v>
      </c>
      <c r="J400" s="125" t="s">
        <v>1640</v>
      </c>
      <c r="K400" s="131"/>
      <c r="L400" s="141" t="s">
        <v>854</v>
      </c>
      <c r="M400" s="142">
        <v>28486950</v>
      </c>
      <c r="N400" s="125" t="s">
        <v>781</v>
      </c>
      <c r="O400" s="125" t="s">
        <v>1645</v>
      </c>
      <c r="P400" s="129" t="s">
        <v>1121</v>
      </c>
      <c r="Q400" s="131"/>
      <c r="R400" s="139">
        <v>901689318</v>
      </c>
      <c r="S400" s="131" t="s">
        <v>1695</v>
      </c>
      <c r="T400" s="125"/>
      <c r="U400" s="126">
        <v>45223</v>
      </c>
      <c r="V400" s="126">
        <v>45223</v>
      </c>
      <c r="W400" s="126"/>
      <c r="X400" s="125" t="s">
        <v>28</v>
      </c>
      <c r="Y400" s="132" t="s">
        <v>1744</v>
      </c>
      <c r="Z400" s="131">
        <v>2023</v>
      </c>
      <c r="AA400" s="131" t="s">
        <v>58</v>
      </c>
    </row>
    <row r="401" spans="1:27" x14ac:dyDescent="0.25">
      <c r="A401" s="155">
        <v>365</v>
      </c>
      <c r="B401" s="131" t="s">
        <v>23</v>
      </c>
      <c r="C401" s="131" t="s">
        <v>879</v>
      </c>
      <c r="D401" s="131" t="s">
        <v>1554</v>
      </c>
      <c r="E401" s="126">
        <v>45195</v>
      </c>
      <c r="F401" s="131" t="s">
        <v>1611</v>
      </c>
      <c r="G401" s="131" t="s">
        <v>1635</v>
      </c>
      <c r="H401" s="125" t="s">
        <v>852</v>
      </c>
      <c r="I401" s="138" t="s">
        <v>853</v>
      </c>
      <c r="J401" s="125" t="s">
        <v>1640</v>
      </c>
      <c r="K401" s="131"/>
      <c r="L401" s="141" t="s">
        <v>854</v>
      </c>
      <c r="M401" s="142">
        <v>16760912</v>
      </c>
      <c r="N401" s="125" t="s">
        <v>781</v>
      </c>
      <c r="O401" s="125" t="s">
        <v>1645</v>
      </c>
      <c r="P401" s="129" t="s">
        <v>1121</v>
      </c>
      <c r="Q401" s="131"/>
      <c r="R401" s="139">
        <v>900884800</v>
      </c>
      <c r="S401" s="125" t="s">
        <v>27</v>
      </c>
      <c r="T401" s="125">
        <v>60</v>
      </c>
      <c r="U401" s="126">
        <v>45198</v>
      </c>
      <c r="V401" s="126">
        <v>45259</v>
      </c>
      <c r="W401" s="126"/>
      <c r="X401" s="125" t="s">
        <v>28</v>
      </c>
      <c r="Y401" s="132" t="s">
        <v>1745</v>
      </c>
      <c r="Z401" s="131">
        <v>2023</v>
      </c>
      <c r="AA401" s="131" t="s">
        <v>58</v>
      </c>
    </row>
    <row r="402" spans="1:27" x14ac:dyDescent="0.25">
      <c r="A402" s="155">
        <v>366</v>
      </c>
      <c r="B402" s="131" t="s">
        <v>23</v>
      </c>
      <c r="C402" s="131" t="s">
        <v>947</v>
      </c>
      <c r="D402" s="131" t="s">
        <v>1555</v>
      </c>
      <c r="E402" s="126">
        <v>45223</v>
      </c>
      <c r="F402" s="143" t="s">
        <v>1612</v>
      </c>
      <c r="G402" s="131" t="s">
        <v>1635</v>
      </c>
      <c r="H402" s="125" t="s">
        <v>852</v>
      </c>
      <c r="I402" s="138" t="s">
        <v>853</v>
      </c>
      <c r="J402" s="125" t="s">
        <v>1640</v>
      </c>
      <c r="K402" s="131"/>
      <c r="L402" s="141" t="s">
        <v>854</v>
      </c>
      <c r="M402" s="142">
        <v>9834700</v>
      </c>
      <c r="N402" s="125" t="s">
        <v>781</v>
      </c>
      <c r="O402" s="125" t="s">
        <v>1645</v>
      </c>
      <c r="P402" s="129" t="s">
        <v>1121</v>
      </c>
      <c r="Q402" s="131"/>
      <c r="R402" s="149">
        <v>900381761</v>
      </c>
      <c r="S402" s="125" t="s">
        <v>336</v>
      </c>
      <c r="T402" s="125">
        <v>60</v>
      </c>
      <c r="U402" s="126">
        <v>45224</v>
      </c>
      <c r="V402" s="126">
        <v>45285</v>
      </c>
      <c r="W402" s="126"/>
      <c r="X402" s="125" t="s">
        <v>28</v>
      </c>
      <c r="Y402" s="132" t="s">
        <v>1746</v>
      </c>
      <c r="Z402" s="131">
        <v>2023</v>
      </c>
      <c r="AA402" s="131" t="s">
        <v>58</v>
      </c>
    </row>
    <row r="403" spans="1:27" x14ac:dyDescent="0.25">
      <c r="A403" s="155">
        <v>367</v>
      </c>
      <c r="B403" s="131" t="s">
        <v>23</v>
      </c>
      <c r="C403" s="131" t="s">
        <v>879</v>
      </c>
      <c r="D403" s="131" t="s">
        <v>1556</v>
      </c>
      <c r="E403" s="126">
        <v>45226</v>
      </c>
      <c r="F403" s="131" t="s">
        <v>1613</v>
      </c>
      <c r="G403" s="131" t="s">
        <v>1635</v>
      </c>
      <c r="H403" s="125" t="s">
        <v>852</v>
      </c>
      <c r="I403" s="138" t="s">
        <v>853</v>
      </c>
      <c r="J403" s="125" t="s">
        <v>1640</v>
      </c>
      <c r="K403" s="131"/>
      <c r="L403" s="141" t="s">
        <v>854</v>
      </c>
      <c r="M403" s="142">
        <v>2677500</v>
      </c>
      <c r="N403" s="125" t="s">
        <v>781</v>
      </c>
      <c r="O403" s="125" t="s">
        <v>1645</v>
      </c>
      <c r="P403" s="129" t="s">
        <v>1121</v>
      </c>
      <c r="Q403" s="131"/>
      <c r="R403" s="135" t="s">
        <v>1683</v>
      </c>
      <c r="S403" s="131" t="s">
        <v>85</v>
      </c>
      <c r="T403" s="125">
        <v>60</v>
      </c>
      <c r="U403" s="126">
        <v>45230</v>
      </c>
      <c r="V403" s="126">
        <v>45290</v>
      </c>
      <c r="W403" s="126"/>
      <c r="X403" s="125" t="s">
        <v>28</v>
      </c>
      <c r="Y403" s="132" t="s">
        <v>1747</v>
      </c>
      <c r="Z403" s="131">
        <v>2023</v>
      </c>
      <c r="AA403" s="131" t="s">
        <v>58</v>
      </c>
    </row>
    <row r="404" spans="1:27" x14ac:dyDescent="0.25">
      <c r="A404" s="155">
        <v>368</v>
      </c>
      <c r="B404" s="131" t="s">
        <v>23</v>
      </c>
      <c r="C404" s="131" t="s">
        <v>879</v>
      </c>
      <c r="D404" s="131" t="s">
        <v>934</v>
      </c>
      <c r="E404" s="126">
        <v>45233</v>
      </c>
      <c r="F404" s="145" t="s">
        <v>1614</v>
      </c>
      <c r="G404" s="131" t="s">
        <v>1635</v>
      </c>
      <c r="H404" s="125" t="s">
        <v>852</v>
      </c>
      <c r="I404" s="138" t="s">
        <v>853</v>
      </c>
      <c r="J404" s="125" t="s">
        <v>1640</v>
      </c>
      <c r="K404" s="131"/>
      <c r="L404" s="141" t="s">
        <v>854</v>
      </c>
      <c r="M404" s="142">
        <v>2777997</v>
      </c>
      <c r="N404" s="125" t="s">
        <v>54</v>
      </c>
      <c r="O404" s="125" t="s">
        <v>1644</v>
      </c>
      <c r="P404" s="129" t="s">
        <v>1455</v>
      </c>
      <c r="Q404" s="131"/>
      <c r="R404" s="125" t="s">
        <v>1121</v>
      </c>
      <c r="S404" s="125" t="s">
        <v>72</v>
      </c>
      <c r="T404" s="125">
        <v>60</v>
      </c>
      <c r="U404" s="126">
        <v>45237</v>
      </c>
      <c r="V404" s="126">
        <v>45275</v>
      </c>
      <c r="W404" s="126"/>
      <c r="X404" s="125" t="s">
        <v>28</v>
      </c>
      <c r="Y404" s="132" t="s">
        <v>1748</v>
      </c>
      <c r="Z404" s="131">
        <v>2023</v>
      </c>
      <c r="AA404" s="131" t="s">
        <v>58</v>
      </c>
    </row>
    <row r="405" spans="1:27" x14ac:dyDescent="0.25">
      <c r="A405" s="155">
        <v>369</v>
      </c>
      <c r="B405" s="131" t="s">
        <v>23</v>
      </c>
      <c r="C405" s="131" t="s">
        <v>1514</v>
      </c>
      <c r="D405" s="131" t="s">
        <v>1557</v>
      </c>
      <c r="E405" s="126">
        <v>45253</v>
      </c>
      <c r="F405" s="131" t="s">
        <v>1615</v>
      </c>
      <c r="G405" s="131" t="s">
        <v>1635</v>
      </c>
      <c r="H405" s="125" t="s">
        <v>852</v>
      </c>
      <c r="I405" s="138" t="s">
        <v>853</v>
      </c>
      <c r="J405" s="125" t="s">
        <v>1640</v>
      </c>
      <c r="K405" s="131"/>
      <c r="L405" s="141" t="s">
        <v>854</v>
      </c>
      <c r="M405" s="142">
        <v>20717900</v>
      </c>
      <c r="N405" s="125" t="s">
        <v>54</v>
      </c>
      <c r="O405" s="125" t="s">
        <v>1644</v>
      </c>
      <c r="P405" s="129" t="s">
        <v>1670</v>
      </c>
      <c r="Q405" s="131"/>
      <c r="R405" s="125" t="s">
        <v>1121</v>
      </c>
      <c r="S405" s="125" t="s">
        <v>116</v>
      </c>
      <c r="T405" s="125">
        <v>22</v>
      </c>
      <c r="U405" s="126">
        <v>45253</v>
      </c>
      <c r="V405" s="126">
        <v>45275</v>
      </c>
      <c r="W405" s="126"/>
      <c r="X405" s="125" t="s">
        <v>28</v>
      </c>
      <c r="Y405" s="132" t="s">
        <v>1749</v>
      </c>
      <c r="Z405" s="131">
        <v>2023</v>
      </c>
      <c r="AA405" s="131" t="s">
        <v>58</v>
      </c>
    </row>
    <row r="406" spans="1:27" x14ac:dyDescent="0.25">
      <c r="A406" s="155">
        <v>370</v>
      </c>
      <c r="B406" s="131" t="s">
        <v>23</v>
      </c>
      <c r="C406" s="131" t="s">
        <v>860</v>
      </c>
      <c r="D406" s="131" t="s">
        <v>937</v>
      </c>
      <c r="E406" s="126">
        <v>45016</v>
      </c>
      <c r="F406" s="131" t="s">
        <v>938</v>
      </c>
      <c r="G406" s="131" t="s">
        <v>1635</v>
      </c>
      <c r="H406" s="125" t="s">
        <v>852</v>
      </c>
      <c r="I406" s="156" t="s">
        <v>939</v>
      </c>
      <c r="J406" s="125" t="s">
        <v>1640</v>
      </c>
      <c r="K406" s="131"/>
      <c r="L406" s="142">
        <v>636900</v>
      </c>
      <c r="M406" s="142">
        <v>636900</v>
      </c>
      <c r="N406" s="125" t="s">
        <v>54</v>
      </c>
      <c r="O406" s="125" t="s">
        <v>1644</v>
      </c>
      <c r="P406" s="131"/>
      <c r="Q406" s="131"/>
      <c r="R406" s="131">
        <v>17639597</v>
      </c>
      <c r="S406" s="131" t="s">
        <v>129</v>
      </c>
      <c r="T406" s="131">
        <v>60</v>
      </c>
      <c r="U406" s="126">
        <v>45016</v>
      </c>
      <c r="V406" s="126">
        <v>45076</v>
      </c>
      <c r="W406" s="131"/>
      <c r="X406" s="125" t="s">
        <v>28</v>
      </c>
      <c r="Y406" s="132" t="s">
        <v>940</v>
      </c>
      <c r="Z406" s="131">
        <v>2023</v>
      </c>
      <c r="AA406" s="131" t="s">
        <v>58</v>
      </c>
    </row>
    <row r="407" spans="1:27" x14ac:dyDescent="0.25">
      <c r="A407" s="155">
        <v>371</v>
      </c>
      <c r="B407" s="131" t="s">
        <v>23</v>
      </c>
      <c r="C407" s="131" t="s">
        <v>860</v>
      </c>
      <c r="D407" s="131" t="s">
        <v>941</v>
      </c>
      <c r="E407" s="126">
        <v>45030</v>
      </c>
      <c r="F407" s="131" t="s">
        <v>942</v>
      </c>
      <c r="G407" s="131" t="s">
        <v>1635</v>
      </c>
      <c r="H407" s="125" t="s">
        <v>852</v>
      </c>
      <c r="I407" s="156" t="s">
        <v>939</v>
      </c>
      <c r="J407" s="125" t="s">
        <v>1640</v>
      </c>
      <c r="K407" s="131"/>
      <c r="L407" s="142">
        <v>1745545.35</v>
      </c>
      <c r="M407" s="142">
        <v>1745545.35</v>
      </c>
      <c r="N407" s="125" t="s">
        <v>781</v>
      </c>
      <c r="O407" s="125" t="s">
        <v>1645</v>
      </c>
      <c r="P407" s="130"/>
      <c r="Q407" s="131"/>
      <c r="R407" s="131">
        <v>900825122</v>
      </c>
      <c r="S407" s="125" t="s">
        <v>116</v>
      </c>
      <c r="T407" s="125">
        <v>91</v>
      </c>
      <c r="U407" s="126">
        <v>45030</v>
      </c>
      <c r="V407" s="126">
        <v>45121</v>
      </c>
      <c r="W407" s="126"/>
      <c r="X407" s="125" t="s">
        <v>28</v>
      </c>
      <c r="Y407" s="132" t="s">
        <v>943</v>
      </c>
      <c r="Z407" s="131">
        <v>2023</v>
      </c>
      <c r="AA407" s="131" t="s">
        <v>58</v>
      </c>
    </row>
    <row r="408" spans="1:27" x14ac:dyDescent="0.25">
      <c r="A408" s="155">
        <v>372</v>
      </c>
      <c r="B408" s="131" t="s">
        <v>23</v>
      </c>
      <c r="C408" s="131" t="s">
        <v>856</v>
      </c>
      <c r="D408" s="131" t="s">
        <v>944</v>
      </c>
      <c r="E408" s="126">
        <v>45034</v>
      </c>
      <c r="F408" s="125" t="s">
        <v>945</v>
      </c>
      <c r="G408" s="131" t="s">
        <v>1635</v>
      </c>
      <c r="H408" s="125" t="s">
        <v>852</v>
      </c>
      <c r="I408" s="156" t="s">
        <v>939</v>
      </c>
      <c r="J408" s="125" t="s">
        <v>1640</v>
      </c>
      <c r="K408" s="131"/>
      <c r="L408" s="142">
        <v>4000000</v>
      </c>
      <c r="M408" s="142">
        <v>4000000</v>
      </c>
      <c r="N408" s="125" t="s">
        <v>781</v>
      </c>
      <c r="O408" s="125" t="s">
        <v>1645</v>
      </c>
      <c r="P408" s="130"/>
      <c r="Q408" s="131"/>
      <c r="R408" s="139">
        <v>800180325</v>
      </c>
      <c r="S408" s="125" t="s">
        <v>111</v>
      </c>
      <c r="T408" s="125">
        <v>60</v>
      </c>
      <c r="U408" s="126">
        <v>45034</v>
      </c>
      <c r="V408" s="126">
        <v>45094</v>
      </c>
      <c r="W408" s="126"/>
      <c r="X408" s="125" t="s">
        <v>28</v>
      </c>
      <c r="Y408" s="132" t="s">
        <v>946</v>
      </c>
      <c r="Z408" s="131">
        <v>2023</v>
      </c>
      <c r="AA408" s="131" t="s">
        <v>58</v>
      </c>
    </row>
    <row r="409" spans="1:27" x14ac:dyDescent="0.25">
      <c r="A409" s="155">
        <v>373</v>
      </c>
      <c r="B409" s="131" t="s">
        <v>23</v>
      </c>
      <c r="C409" s="131" t="s">
        <v>947</v>
      </c>
      <c r="D409" s="131" t="s">
        <v>948</v>
      </c>
      <c r="E409" s="126">
        <v>45035</v>
      </c>
      <c r="F409" s="131" t="s">
        <v>949</v>
      </c>
      <c r="G409" s="131" t="s">
        <v>1635</v>
      </c>
      <c r="H409" s="125" t="s">
        <v>852</v>
      </c>
      <c r="I409" s="156" t="s">
        <v>939</v>
      </c>
      <c r="J409" s="125" t="s">
        <v>1640</v>
      </c>
      <c r="K409" s="131"/>
      <c r="L409" s="142">
        <v>3946899.93</v>
      </c>
      <c r="M409" s="142">
        <v>3946899.93</v>
      </c>
      <c r="N409" s="125" t="s">
        <v>781</v>
      </c>
      <c r="O409" s="125" t="s">
        <v>1645</v>
      </c>
      <c r="P409" s="130"/>
      <c r="Q409" s="131"/>
      <c r="R409" s="139" t="s">
        <v>1684</v>
      </c>
      <c r="S409" s="125" t="s">
        <v>116</v>
      </c>
      <c r="T409" s="125">
        <v>120</v>
      </c>
      <c r="U409" s="126">
        <v>45035</v>
      </c>
      <c r="V409" s="126">
        <v>45156</v>
      </c>
      <c r="W409" s="126"/>
      <c r="X409" s="125" t="s">
        <v>28</v>
      </c>
      <c r="Y409" s="132" t="s">
        <v>950</v>
      </c>
      <c r="Z409" s="131">
        <v>2023</v>
      </c>
      <c r="AA409" s="131" t="s">
        <v>58</v>
      </c>
    </row>
    <row r="410" spans="1:27" x14ac:dyDescent="0.25">
      <c r="A410" s="155">
        <v>374</v>
      </c>
      <c r="B410" s="131" t="s">
        <v>23</v>
      </c>
      <c r="C410" s="131" t="s">
        <v>951</v>
      </c>
      <c r="D410" s="131" t="s">
        <v>922</v>
      </c>
      <c r="E410" s="126">
        <v>45035</v>
      </c>
      <c r="F410" s="125" t="s">
        <v>952</v>
      </c>
      <c r="G410" s="131" t="s">
        <v>1635</v>
      </c>
      <c r="H410" s="125" t="s">
        <v>852</v>
      </c>
      <c r="I410" s="156" t="s">
        <v>939</v>
      </c>
      <c r="J410" s="125" t="s">
        <v>1640</v>
      </c>
      <c r="K410" s="131"/>
      <c r="L410" s="142">
        <v>4119800</v>
      </c>
      <c r="M410" s="142">
        <v>4119800</v>
      </c>
      <c r="N410" s="125" t="s">
        <v>781</v>
      </c>
      <c r="O410" s="125" t="s">
        <v>1645</v>
      </c>
      <c r="P410" s="130"/>
      <c r="Q410" s="131"/>
      <c r="R410" s="131">
        <v>900501698</v>
      </c>
      <c r="S410" s="125" t="s">
        <v>116</v>
      </c>
      <c r="T410" s="125">
        <v>60</v>
      </c>
      <c r="U410" s="126">
        <v>45035</v>
      </c>
      <c r="V410" s="126">
        <v>45095</v>
      </c>
      <c r="W410" s="126"/>
      <c r="X410" s="125" t="s">
        <v>28</v>
      </c>
      <c r="Y410" s="132" t="s">
        <v>953</v>
      </c>
      <c r="Z410" s="131">
        <v>2023</v>
      </c>
      <c r="AA410" s="131" t="s">
        <v>58</v>
      </c>
    </row>
    <row r="411" spans="1:27" x14ac:dyDescent="0.25">
      <c r="A411" s="155">
        <v>375</v>
      </c>
      <c r="B411" s="131" t="s">
        <v>23</v>
      </c>
      <c r="C411" s="131" t="s">
        <v>954</v>
      </c>
      <c r="D411" s="131" t="s">
        <v>922</v>
      </c>
      <c r="E411" s="126">
        <v>45035</v>
      </c>
      <c r="F411" s="131" t="s">
        <v>955</v>
      </c>
      <c r="G411" s="131" t="s">
        <v>1635</v>
      </c>
      <c r="H411" s="125" t="s">
        <v>852</v>
      </c>
      <c r="I411" s="156" t="s">
        <v>939</v>
      </c>
      <c r="J411" s="125" t="s">
        <v>1640</v>
      </c>
      <c r="K411" s="131"/>
      <c r="L411" s="142">
        <v>3506950</v>
      </c>
      <c r="M411" s="142">
        <v>3506950</v>
      </c>
      <c r="N411" s="125" t="s">
        <v>781</v>
      </c>
      <c r="O411" s="125" t="s">
        <v>1645</v>
      </c>
      <c r="P411" s="130"/>
      <c r="Q411" s="131"/>
      <c r="R411" s="131" t="s">
        <v>1685</v>
      </c>
      <c r="S411" s="125" t="s">
        <v>116</v>
      </c>
      <c r="T411" s="125">
        <v>60</v>
      </c>
      <c r="U411" s="126">
        <v>45035</v>
      </c>
      <c r="V411" s="126">
        <v>45095</v>
      </c>
      <c r="W411" s="126"/>
      <c r="X411" s="125" t="s">
        <v>28</v>
      </c>
      <c r="Y411" s="132" t="s">
        <v>956</v>
      </c>
      <c r="Z411" s="131">
        <v>2023</v>
      </c>
      <c r="AA411" s="131" t="s">
        <v>58</v>
      </c>
    </row>
    <row r="412" spans="1:27" x14ac:dyDescent="0.25">
      <c r="A412" s="155">
        <v>376</v>
      </c>
      <c r="B412" s="131" t="s">
        <v>23</v>
      </c>
      <c r="C412" s="131" t="s">
        <v>957</v>
      </c>
      <c r="D412" s="131" t="s">
        <v>880</v>
      </c>
      <c r="E412" s="126">
        <v>45037</v>
      </c>
      <c r="F412" s="133" t="s">
        <v>958</v>
      </c>
      <c r="G412" s="131" t="s">
        <v>1635</v>
      </c>
      <c r="H412" s="125" t="s">
        <v>852</v>
      </c>
      <c r="I412" s="156" t="s">
        <v>939</v>
      </c>
      <c r="J412" s="125" t="s">
        <v>1640</v>
      </c>
      <c r="K412" s="131"/>
      <c r="L412" s="142">
        <v>848000</v>
      </c>
      <c r="M412" s="142">
        <v>848000</v>
      </c>
      <c r="N412" s="125" t="s">
        <v>781</v>
      </c>
      <c r="O412" s="125" t="s">
        <v>1645</v>
      </c>
      <c r="P412" s="130"/>
      <c r="Q412" s="131"/>
      <c r="R412" s="131">
        <v>901288737</v>
      </c>
      <c r="S412" s="125" t="s">
        <v>874</v>
      </c>
      <c r="T412" s="125">
        <v>60</v>
      </c>
      <c r="U412" s="126">
        <v>45037</v>
      </c>
      <c r="V412" s="126">
        <v>45097</v>
      </c>
      <c r="W412" s="126"/>
      <c r="X412" s="125" t="s">
        <v>28</v>
      </c>
      <c r="Y412" s="132" t="s">
        <v>959</v>
      </c>
      <c r="Z412" s="131">
        <v>2023</v>
      </c>
      <c r="AA412" s="131" t="s">
        <v>58</v>
      </c>
    </row>
    <row r="413" spans="1:27" x14ac:dyDescent="0.25">
      <c r="A413" s="155">
        <v>377</v>
      </c>
      <c r="B413" s="131" t="s">
        <v>23</v>
      </c>
      <c r="C413" s="131" t="s">
        <v>856</v>
      </c>
      <c r="D413" s="131" t="s">
        <v>960</v>
      </c>
      <c r="E413" s="126">
        <v>45041</v>
      </c>
      <c r="F413" s="138" t="s">
        <v>961</v>
      </c>
      <c r="G413" s="131" t="s">
        <v>1635</v>
      </c>
      <c r="H413" s="125" t="s">
        <v>852</v>
      </c>
      <c r="I413" s="156" t="s">
        <v>939</v>
      </c>
      <c r="J413" s="125" t="s">
        <v>1640</v>
      </c>
      <c r="K413" s="131"/>
      <c r="L413" s="142">
        <v>2000000</v>
      </c>
      <c r="M413" s="142">
        <v>2000000</v>
      </c>
      <c r="N413" s="125" t="s">
        <v>781</v>
      </c>
      <c r="O413" s="125" t="s">
        <v>1645</v>
      </c>
      <c r="P413" s="130"/>
      <c r="Q413" s="131"/>
      <c r="R413" s="139" t="s">
        <v>1686</v>
      </c>
      <c r="S413" s="125" t="s">
        <v>72</v>
      </c>
      <c r="T413" s="125">
        <v>91</v>
      </c>
      <c r="U413" s="126">
        <v>45042</v>
      </c>
      <c r="V413" s="126">
        <v>45132</v>
      </c>
      <c r="W413" s="126"/>
      <c r="X413" s="125" t="s">
        <v>28</v>
      </c>
      <c r="Y413" s="132" t="s">
        <v>962</v>
      </c>
      <c r="Z413" s="131">
        <v>2023</v>
      </c>
      <c r="AA413" s="131" t="s">
        <v>58</v>
      </c>
    </row>
    <row r="414" spans="1:27" x14ac:dyDescent="0.25">
      <c r="A414" s="155">
        <v>378</v>
      </c>
      <c r="B414" s="131" t="s">
        <v>23</v>
      </c>
      <c r="C414" s="131" t="s">
        <v>856</v>
      </c>
      <c r="D414" s="131" t="s">
        <v>963</v>
      </c>
      <c r="E414" s="126">
        <v>45041</v>
      </c>
      <c r="F414" s="138" t="s">
        <v>964</v>
      </c>
      <c r="G414" s="131" t="s">
        <v>1635</v>
      </c>
      <c r="H414" s="125" t="s">
        <v>852</v>
      </c>
      <c r="I414" s="156" t="s">
        <v>939</v>
      </c>
      <c r="J414" s="125" t="s">
        <v>1640</v>
      </c>
      <c r="K414" s="131"/>
      <c r="L414" s="142">
        <v>2000000</v>
      </c>
      <c r="M414" s="142">
        <v>2000000</v>
      </c>
      <c r="N414" s="125" t="s">
        <v>781</v>
      </c>
      <c r="O414" s="125" t="s">
        <v>1645</v>
      </c>
      <c r="P414" s="130"/>
      <c r="Q414" s="131"/>
      <c r="R414" s="139">
        <v>800216566</v>
      </c>
      <c r="S414" s="125" t="s">
        <v>111</v>
      </c>
      <c r="T414" s="125">
        <v>30</v>
      </c>
      <c r="U414" s="126">
        <v>45041</v>
      </c>
      <c r="V414" s="126">
        <v>45071</v>
      </c>
      <c r="W414" s="126"/>
      <c r="X414" s="125" t="s">
        <v>28</v>
      </c>
      <c r="Y414" s="132" t="s">
        <v>965</v>
      </c>
      <c r="Z414" s="131">
        <v>2023</v>
      </c>
      <c r="AA414" s="131" t="s">
        <v>58</v>
      </c>
    </row>
    <row r="415" spans="1:27" x14ac:dyDescent="0.25">
      <c r="A415" s="155">
        <v>379</v>
      </c>
      <c r="B415" s="131" t="s">
        <v>23</v>
      </c>
      <c r="C415" s="131" t="s">
        <v>860</v>
      </c>
      <c r="D415" s="131" t="s">
        <v>966</v>
      </c>
      <c r="E415" s="126">
        <v>45063</v>
      </c>
      <c r="F415" s="138" t="s">
        <v>967</v>
      </c>
      <c r="G415" s="131" t="s">
        <v>1635</v>
      </c>
      <c r="H415" s="125" t="s">
        <v>852</v>
      </c>
      <c r="I415" s="156" t="s">
        <v>939</v>
      </c>
      <c r="J415" s="125" t="s">
        <v>1640</v>
      </c>
      <c r="K415" s="131"/>
      <c r="L415" s="142">
        <v>3463476</v>
      </c>
      <c r="M415" s="142">
        <v>3463476</v>
      </c>
      <c r="N415" s="125" t="s">
        <v>781</v>
      </c>
      <c r="O415" s="125" t="s">
        <v>1645</v>
      </c>
      <c r="P415" s="130"/>
      <c r="Q415" s="131"/>
      <c r="R415" s="139">
        <v>901689318</v>
      </c>
      <c r="S415" s="125" t="s">
        <v>111</v>
      </c>
      <c r="T415" s="125">
        <v>92</v>
      </c>
      <c r="U415" s="126">
        <v>45064</v>
      </c>
      <c r="V415" s="126">
        <v>45155</v>
      </c>
      <c r="W415" s="126"/>
      <c r="X415" s="125" t="s">
        <v>28</v>
      </c>
      <c r="Y415" s="132" t="s">
        <v>968</v>
      </c>
      <c r="Z415" s="131">
        <v>2023</v>
      </c>
      <c r="AA415" s="131" t="s">
        <v>58</v>
      </c>
    </row>
    <row r="416" spans="1:27" x14ac:dyDescent="0.25">
      <c r="A416" s="155">
        <v>380</v>
      </c>
      <c r="B416" s="131" t="s">
        <v>23</v>
      </c>
      <c r="C416" s="131" t="s">
        <v>969</v>
      </c>
      <c r="D416" s="131" t="s">
        <v>970</v>
      </c>
      <c r="E416" s="126">
        <v>45072</v>
      </c>
      <c r="F416" s="125" t="s">
        <v>971</v>
      </c>
      <c r="G416" s="131" t="s">
        <v>1635</v>
      </c>
      <c r="H416" s="125" t="s">
        <v>852</v>
      </c>
      <c r="I416" s="156" t="s">
        <v>939</v>
      </c>
      <c r="J416" s="125" t="s">
        <v>1640</v>
      </c>
      <c r="K416" s="131"/>
      <c r="L416" s="142">
        <v>790000</v>
      </c>
      <c r="M416" s="142">
        <v>790000</v>
      </c>
      <c r="N416" s="125" t="s">
        <v>781</v>
      </c>
      <c r="O416" s="125" t="s">
        <v>1645</v>
      </c>
      <c r="P416" s="130"/>
      <c r="Q416" s="131"/>
      <c r="R416" s="139" t="s">
        <v>1687</v>
      </c>
      <c r="S416" s="125" t="s">
        <v>279</v>
      </c>
      <c r="T416" s="125">
        <v>30</v>
      </c>
      <c r="U416" s="126">
        <v>45072</v>
      </c>
      <c r="V416" s="126">
        <v>45103</v>
      </c>
      <c r="W416" s="126"/>
      <c r="X416" s="125" t="s">
        <v>28</v>
      </c>
      <c r="Y416" s="132" t="s">
        <v>972</v>
      </c>
      <c r="Z416" s="131">
        <v>2023</v>
      </c>
      <c r="AA416" s="131" t="s">
        <v>58</v>
      </c>
    </row>
    <row r="417" spans="1:27" x14ac:dyDescent="0.25">
      <c r="A417" s="155">
        <v>381</v>
      </c>
      <c r="B417" s="131" t="s">
        <v>23</v>
      </c>
      <c r="C417" s="131" t="s">
        <v>947</v>
      </c>
      <c r="D417" s="131" t="s">
        <v>909</v>
      </c>
      <c r="E417" s="126">
        <v>45084</v>
      </c>
      <c r="F417" s="125" t="s">
        <v>973</v>
      </c>
      <c r="G417" s="131" t="s">
        <v>1635</v>
      </c>
      <c r="H417" s="125" t="s">
        <v>852</v>
      </c>
      <c r="I417" s="156" t="s">
        <v>939</v>
      </c>
      <c r="J417" s="125" t="s">
        <v>1640</v>
      </c>
      <c r="K417" s="131"/>
      <c r="L417" s="141">
        <v>2888600</v>
      </c>
      <c r="M417" s="142">
        <v>2888600</v>
      </c>
      <c r="N417" s="125" t="s">
        <v>781</v>
      </c>
      <c r="O417" s="125" t="s">
        <v>1645</v>
      </c>
      <c r="P417" s="130"/>
      <c r="Q417" s="131"/>
      <c r="R417" s="139">
        <v>901689318</v>
      </c>
      <c r="S417" s="125" t="s">
        <v>111</v>
      </c>
      <c r="T417" s="125">
        <v>60</v>
      </c>
      <c r="U417" s="126">
        <v>45084</v>
      </c>
      <c r="V417" s="126">
        <v>45145</v>
      </c>
      <c r="W417" s="126"/>
      <c r="X417" s="125" t="s">
        <v>28</v>
      </c>
      <c r="Y417" s="132" t="s">
        <v>974</v>
      </c>
      <c r="Z417" s="131">
        <v>2023</v>
      </c>
      <c r="AA417" s="131" t="s">
        <v>58</v>
      </c>
    </row>
    <row r="418" spans="1:27" x14ac:dyDescent="0.25">
      <c r="A418" s="155">
        <v>382</v>
      </c>
      <c r="B418" s="131" t="s">
        <v>23</v>
      </c>
      <c r="C418" s="131" t="s">
        <v>860</v>
      </c>
      <c r="D418" s="131" t="s">
        <v>975</v>
      </c>
      <c r="E418" s="126">
        <v>45086</v>
      </c>
      <c r="F418" s="133" t="s">
        <v>976</v>
      </c>
      <c r="G418" s="131" t="s">
        <v>1635</v>
      </c>
      <c r="H418" s="125" t="s">
        <v>852</v>
      </c>
      <c r="I418" s="156" t="s">
        <v>939</v>
      </c>
      <c r="J418" s="125" t="s">
        <v>1640</v>
      </c>
      <c r="K418" s="131"/>
      <c r="L418" s="142">
        <v>1588845</v>
      </c>
      <c r="M418" s="142">
        <v>1588845</v>
      </c>
      <c r="N418" s="125" t="s">
        <v>781</v>
      </c>
      <c r="O418" s="125" t="s">
        <v>1645</v>
      </c>
      <c r="P418" s="130"/>
      <c r="Q418" s="131"/>
      <c r="R418" s="131">
        <v>816004007</v>
      </c>
      <c r="S418" s="125" t="s">
        <v>279</v>
      </c>
      <c r="T418" s="125">
        <v>60</v>
      </c>
      <c r="U418" s="126">
        <v>45086</v>
      </c>
      <c r="V418" s="126">
        <v>45116</v>
      </c>
      <c r="W418" s="126"/>
      <c r="X418" s="125" t="s">
        <v>28</v>
      </c>
      <c r="Y418" s="132" t="s">
        <v>977</v>
      </c>
      <c r="Z418" s="131">
        <v>2023</v>
      </c>
      <c r="AA418" s="131" t="s">
        <v>58</v>
      </c>
    </row>
    <row r="419" spans="1:27" x14ac:dyDescent="0.25">
      <c r="A419" s="155">
        <v>383</v>
      </c>
      <c r="B419" s="131" t="s">
        <v>23</v>
      </c>
      <c r="C419" s="131" t="s">
        <v>969</v>
      </c>
      <c r="D419" s="131" t="s">
        <v>978</v>
      </c>
      <c r="E419" s="126">
        <v>45106</v>
      </c>
      <c r="F419" s="133" t="s">
        <v>979</v>
      </c>
      <c r="G419" s="131" t="s">
        <v>1635</v>
      </c>
      <c r="H419" s="125" t="s">
        <v>852</v>
      </c>
      <c r="I419" s="156" t="s">
        <v>939</v>
      </c>
      <c r="J419" s="125" t="s">
        <v>1640</v>
      </c>
      <c r="K419" s="131"/>
      <c r="L419" s="142">
        <v>1949825</v>
      </c>
      <c r="M419" s="142">
        <v>1949825</v>
      </c>
      <c r="N419" s="125" t="s">
        <v>54</v>
      </c>
      <c r="O419" s="125" t="s">
        <v>1644</v>
      </c>
      <c r="P419" s="130"/>
      <c r="Q419" s="131"/>
      <c r="R419" s="131" t="s">
        <v>1121</v>
      </c>
      <c r="S419" s="125" t="s">
        <v>279</v>
      </c>
      <c r="T419" s="125">
        <v>30</v>
      </c>
      <c r="U419" s="126">
        <v>45106</v>
      </c>
      <c r="V419" s="126">
        <v>45136</v>
      </c>
      <c r="W419" s="126"/>
      <c r="X419" s="125" t="s">
        <v>28</v>
      </c>
      <c r="Y419" s="132" t="s">
        <v>980</v>
      </c>
      <c r="Z419" s="131">
        <v>2023</v>
      </c>
      <c r="AA419" s="131" t="s">
        <v>58</v>
      </c>
    </row>
    <row r="420" spans="1:27" x14ac:dyDescent="0.25">
      <c r="A420" s="155">
        <v>384</v>
      </c>
      <c r="B420" s="131" t="s">
        <v>23</v>
      </c>
      <c r="C420" s="131" t="s">
        <v>860</v>
      </c>
      <c r="D420" s="131" t="s">
        <v>941</v>
      </c>
      <c r="E420" s="126">
        <v>45121</v>
      </c>
      <c r="F420" s="133" t="s">
        <v>981</v>
      </c>
      <c r="G420" s="131" t="s">
        <v>1635</v>
      </c>
      <c r="H420" s="125" t="s">
        <v>852</v>
      </c>
      <c r="I420" s="156" t="s">
        <v>939</v>
      </c>
      <c r="J420" s="125" t="s">
        <v>1640</v>
      </c>
      <c r="K420" s="131"/>
      <c r="L420" s="142">
        <v>801000.9</v>
      </c>
      <c r="M420" s="142">
        <v>801000.9</v>
      </c>
      <c r="N420" s="125" t="s">
        <v>781</v>
      </c>
      <c r="O420" s="125" t="s">
        <v>1645</v>
      </c>
      <c r="P420" s="130"/>
      <c r="Q420" s="131"/>
      <c r="R420" s="139">
        <v>900825122</v>
      </c>
      <c r="S420" s="125" t="s">
        <v>982</v>
      </c>
      <c r="T420" s="125">
        <v>30</v>
      </c>
      <c r="U420" s="126">
        <v>45124</v>
      </c>
      <c r="V420" s="126">
        <v>45155</v>
      </c>
      <c r="W420" s="126"/>
      <c r="X420" s="125" t="s">
        <v>28</v>
      </c>
      <c r="Y420" s="132" t="s">
        <v>983</v>
      </c>
      <c r="Z420" s="131">
        <v>2023</v>
      </c>
      <c r="AA420" s="131" t="s">
        <v>58</v>
      </c>
    </row>
    <row r="421" spans="1:27" x14ac:dyDescent="0.25">
      <c r="A421" s="155">
        <v>385</v>
      </c>
      <c r="B421" s="131" t="s">
        <v>23</v>
      </c>
      <c r="C421" s="131" t="s">
        <v>984</v>
      </c>
      <c r="D421" s="131" t="s">
        <v>978</v>
      </c>
      <c r="E421" s="126">
        <v>45121</v>
      </c>
      <c r="F421" s="131" t="s">
        <v>985</v>
      </c>
      <c r="G421" s="131" t="s">
        <v>1635</v>
      </c>
      <c r="H421" s="125" t="s">
        <v>852</v>
      </c>
      <c r="I421" s="156" t="s">
        <v>939</v>
      </c>
      <c r="J421" s="125" t="s">
        <v>1640</v>
      </c>
      <c r="K421" s="131"/>
      <c r="L421" s="142">
        <v>237856</v>
      </c>
      <c r="M421" s="142">
        <v>237856</v>
      </c>
      <c r="N421" s="125" t="s">
        <v>54</v>
      </c>
      <c r="O421" s="125" t="s">
        <v>1644</v>
      </c>
      <c r="P421" s="130"/>
      <c r="Q421" s="131"/>
      <c r="R421" s="139" t="s">
        <v>1121</v>
      </c>
      <c r="S421" s="125" t="s">
        <v>184</v>
      </c>
      <c r="T421" s="125">
        <v>90</v>
      </c>
      <c r="U421" s="126">
        <v>45121</v>
      </c>
      <c r="V421" s="126">
        <v>45213</v>
      </c>
      <c r="W421" s="126"/>
      <c r="X421" s="125" t="s">
        <v>28</v>
      </c>
      <c r="Y421" s="132" t="s">
        <v>986</v>
      </c>
      <c r="Z421" s="131">
        <v>2023</v>
      </c>
      <c r="AA421" s="131" t="s">
        <v>58</v>
      </c>
    </row>
    <row r="422" spans="1:27" x14ac:dyDescent="0.25">
      <c r="A422" s="155">
        <v>386</v>
      </c>
      <c r="B422" s="131" t="s">
        <v>23</v>
      </c>
      <c r="C422" s="131" t="s">
        <v>947</v>
      </c>
      <c r="D422" s="131" t="s">
        <v>987</v>
      </c>
      <c r="E422" s="126">
        <v>45138</v>
      </c>
      <c r="F422" s="125" t="s">
        <v>988</v>
      </c>
      <c r="G422" s="131" t="s">
        <v>1635</v>
      </c>
      <c r="H422" s="125" t="s">
        <v>852</v>
      </c>
      <c r="I422" s="156" t="s">
        <v>939</v>
      </c>
      <c r="J422" s="125" t="s">
        <v>1640</v>
      </c>
      <c r="K422" s="131"/>
      <c r="L422" s="142">
        <v>5879517.4900000002</v>
      </c>
      <c r="M422" s="142">
        <v>5879517.4900000002</v>
      </c>
      <c r="N422" s="125" t="s">
        <v>781</v>
      </c>
      <c r="O422" s="125" t="s">
        <v>1645</v>
      </c>
      <c r="P422" s="130"/>
      <c r="Q422" s="131"/>
      <c r="R422" s="139">
        <v>901626427</v>
      </c>
      <c r="S422" s="125" t="s">
        <v>982</v>
      </c>
      <c r="T422" s="125">
        <v>30</v>
      </c>
      <c r="U422" s="126">
        <v>45148</v>
      </c>
      <c r="V422" s="126">
        <v>45179</v>
      </c>
      <c r="W422" s="126"/>
      <c r="X422" s="125" t="s">
        <v>28</v>
      </c>
      <c r="Y422" s="132" t="s">
        <v>989</v>
      </c>
      <c r="Z422" s="131">
        <v>2023</v>
      </c>
      <c r="AA422" s="131" t="s">
        <v>58</v>
      </c>
    </row>
    <row r="423" spans="1:27" x14ac:dyDescent="0.25">
      <c r="A423" s="155">
        <v>387</v>
      </c>
      <c r="B423" s="131" t="s">
        <v>23</v>
      </c>
      <c r="C423" s="131" t="s">
        <v>969</v>
      </c>
      <c r="D423" s="131" t="s">
        <v>990</v>
      </c>
      <c r="E423" s="126">
        <v>45135</v>
      </c>
      <c r="F423" s="131" t="s">
        <v>991</v>
      </c>
      <c r="G423" s="131" t="s">
        <v>1635</v>
      </c>
      <c r="H423" s="125" t="s">
        <v>852</v>
      </c>
      <c r="I423" s="156" t="s">
        <v>939</v>
      </c>
      <c r="J423" s="125" t="s">
        <v>1640</v>
      </c>
      <c r="K423" s="131"/>
      <c r="L423" s="141">
        <v>3641400</v>
      </c>
      <c r="M423" s="142">
        <v>3641400</v>
      </c>
      <c r="N423" s="125" t="s">
        <v>781</v>
      </c>
      <c r="O423" s="125" t="s">
        <v>1645</v>
      </c>
      <c r="P423" s="130"/>
      <c r="Q423" s="131"/>
      <c r="R423" s="139">
        <v>901626427</v>
      </c>
      <c r="S423" s="125" t="s">
        <v>111</v>
      </c>
      <c r="T423" s="125">
        <v>60</v>
      </c>
      <c r="U423" s="126">
        <v>45140</v>
      </c>
      <c r="V423" s="126">
        <v>45201</v>
      </c>
      <c r="W423" s="126"/>
      <c r="X423" s="125" t="s">
        <v>28</v>
      </c>
      <c r="Y423" s="132" t="s">
        <v>992</v>
      </c>
      <c r="Z423" s="131">
        <v>2023</v>
      </c>
      <c r="AA423" s="131" t="s">
        <v>58</v>
      </c>
    </row>
    <row r="424" spans="1:27" x14ac:dyDescent="0.25">
      <c r="A424" s="155">
        <v>388</v>
      </c>
      <c r="B424" s="131" t="s">
        <v>23</v>
      </c>
      <c r="C424" s="131" t="s">
        <v>947</v>
      </c>
      <c r="D424" s="131" t="s">
        <v>966</v>
      </c>
      <c r="E424" s="126">
        <v>45141</v>
      </c>
      <c r="F424" s="131" t="s">
        <v>993</v>
      </c>
      <c r="G424" s="131" t="s">
        <v>1635</v>
      </c>
      <c r="H424" s="125" t="s">
        <v>852</v>
      </c>
      <c r="I424" s="156" t="s">
        <v>939</v>
      </c>
      <c r="J424" s="125" t="s">
        <v>1640</v>
      </c>
      <c r="K424" s="131"/>
      <c r="L424" s="142">
        <v>2142500</v>
      </c>
      <c r="M424" s="142">
        <v>2142500</v>
      </c>
      <c r="N424" s="125" t="s">
        <v>781</v>
      </c>
      <c r="O424" s="125" t="s">
        <v>1645</v>
      </c>
      <c r="P424" s="130"/>
      <c r="Q424" s="131"/>
      <c r="R424" s="139">
        <v>901689318</v>
      </c>
      <c r="S424" s="125" t="s">
        <v>632</v>
      </c>
      <c r="T424" s="125">
        <v>30</v>
      </c>
      <c r="U424" s="126">
        <v>45141</v>
      </c>
      <c r="V424" s="126">
        <v>45172</v>
      </c>
      <c r="W424" s="126"/>
      <c r="X424" s="125" t="s">
        <v>28</v>
      </c>
      <c r="Y424" s="132" t="s">
        <v>994</v>
      </c>
      <c r="Z424" s="131">
        <v>2023</v>
      </c>
      <c r="AA424" s="131" t="s">
        <v>58</v>
      </c>
    </row>
    <row r="425" spans="1:27" x14ac:dyDescent="0.25">
      <c r="A425" s="155">
        <v>389</v>
      </c>
      <c r="B425" s="131" t="s">
        <v>23</v>
      </c>
      <c r="C425" s="131" t="s">
        <v>984</v>
      </c>
      <c r="D425" s="131" t="s">
        <v>925</v>
      </c>
      <c r="E425" s="126">
        <v>45142</v>
      </c>
      <c r="F425" s="133" t="s">
        <v>995</v>
      </c>
      <c r="G425" s="131" t="s">
        <v>1635</v>
      </c>
      <c r="H425" s="125" t="s">
        <v>852</v>
      </c>
      <c r="I425" s="156" t="s">
        <v>939</v>
      </c>
      <c r="J425" s="125" t="s">
        <v>1640</v>
      </c>
      <c r="K425" s="131"/>
      <c r="L425" s="142">
        <v>32634441</v>
      </c>
      <c r="M425" s="142">
        <v>32634441</v>
      </c>
      <c r="N425" s="125" t="s">
        <v>781</v>
      </c>
      <c r="O425" s="125" t="s">
        <v>1645</v>
      </c>
      <c r="P425" s="130"/>
      <c r="Q425" s="131"/>
      <c r="R425" s="139">
        <v>900381761</v>
      </c>
      <c r="S425" s="125" t="s">
        <v>996</v>
      </c>
      <c r="T425" s="125">
        <v>60</v>
      </c>
      <c r="U425" s="126">
        <v>45146</v>
      </c>
      <c r="V425" s="126">
        <v>45207</v>
      </c>
      <c r="W425" s="126"/>
      <c r="X425" s="125" t="s">
        <v>28</v>
      </c>
      <c r="Y425" s="132" t="s">
        <v>997</v>
      </c>
      <c r="Z425" s="131">
        <v>2023</v>
      </c>
      <c r="AA425" s="131" t="s">
        <v>58</v>
      </c>
    </row>
    <row r="426" spans="1:27" x14ac:dyDescent="0.25">
      <c r="A426" s="155">
        <v>390</v>
      </c>
      <c r="B426" s="131" t="s">
        <v>23</v>
      </c>
      <c r="C426" s="131" t="s">
        <v>984</v>
      </c>
      <c r="D426" s="131" t="s">
        <v>998</v>
      </c>
      <c r="E426" s="126">
        <v>45152</v>
      </c>
      <c r="F426" s="133" t="s">
        <v>999</v>
      </c>
      <c r="G426" s="131" t="s">
        <v>1635</v>
      </c>
      <c r="H426" s="125" t="s">
        <v>852</v>
      </c>
      <c r="I426" s="156" t="s">
        <v>939</v>
      </c>
      <c r="J426" s="125" t="s">
        <v>1640</v>
      </c>
      <c r="K426" s="131"/>
      <c r="L426" s="142">
        <v>2999996.36</v>
      </c>
      <c r="M426" s="142">
        <v>2999996.36</v>
      </c>
      <c r="N426" s="125" t="s">
        <v>781</v>
      </c>
      <c r="O426" s="125" t="s">
        <v>1644</v>
      </c>
      <c r="P426" s="130"/>
      <c r="Q426" s="131"/>
      <c r="R426" s="139"/>
      <c r="S426" s="125" t="s">
        <v>632</v>
      </c>
      <c r="T426" s="125">
        <v>60</v>
      </c>
      <c r="U426" s="126">
        <v>45166</v>
      </c>
      <c r="V426" s="126">
        <v>45227</v>
      </c>
      <c r="W426" s="126"/>
      <c r="X426" s="125" t="s">
        <v>28</v>
      </c>
      <c r="Y426" s="132" t="s">
        <v>1000</v>
      </c>
      <c r="Z426" s="131">
        <v>2023</v>
      </c>
      <c r="AA426" s="131" t="s">
        <v>58</v>
      </c>
    </row>
    <row r="427" spans="1:27" x14ac:dyDescent="0.25">
      <c r="A427" s="155">
        <v>391</v>
      </c>
      <c r="B427" s="131" t="s">
        <v>23</v>
      </c>
      <c r="C427" s="131" t="s">
        <v>1515</v>
      </c>
      <c r="D427" s="131" t="s">
        <v>1558</v>
      </c>
      <c r="E427" s="126">
        <v>45174</v>
      </c>
      <c r="F427" s="133" t="s">
        <v>1616</v>
      </c>
      <c r="G427" s="131" t="s">
        <v>1635</v>
      </c>
      <c r="H427" s="125" t="s">
        <v>852</v>
      </c>
      <c r="I427" s="156" t="s">
        <v>939</v>
      </c>
      <c r="J427" s="125" t="s">
        <v>1640</v>
      </c>
      <c r="K427" s="131"/>
      <c r="L427" s="142">
        <v>8322739</v>
      </c>
      <c r="M427" s="142">
        <v>8322739</v>
      </c>
      <c r="N427" s="125" t="s">
        <v>781</v>
      </c>
      <c r="O427" s="125" t="s">
        <v>1645</v>
      </c>
      <c r="P427" s="130"/>
      <c r="Q427" s="131"/>
      <c r="R427" s="139">
        <v>901335577</v>
      </c>
      <c r="S427" s="125" t="s">
        <v>279</v>
      </c>
      <c r="T427" s="125">
        <v>90</v>
      </c>
      <c r="U427" s="126">
        <v>45174</v>
      </c>
      <c r="V427" s="126">
        <v>45265</v>
      </c>
      <c r="W427" s="126"/>
      <c r="X427" s="125" t="s">
        <v>28</v>
      </c>
      <c r="Y427" s="132" t="s">
        <v>1750</v>
      </c>
      <c r="Z427" s="131">
        <v>2023</v>
      </c>
      <c r="AA427" s="131" t="s">
        <v>58</v>
      </c>
    </row>
    <row r="428" spans="1:27" x14ac:dyDescent="0.25">
      <c r="A428" s="155">
        <v>392</v>
      </c>
      <c r="B428" s="131" t="s">
        <v>23</v>
      </c>
      <c r="C428" s="131" t="s">
        <v>1508</v>
      </c>
      <c r="D428" s="131" t="s">
        <v>1559</v>
      </c>
      <c r="E428" s="126">
        <v>45210</v>
      </c>
      <c r="F428" s="131" t="s">
        <v>1617</v>
      </c>
      <c r="G428" s="131" t="s">
        <v>1635</v>
      </c>
      <c r="H428" s="125" t="s">
        <v>852</v>
      </c>
      <c r="I428" s="156" t="s">
        <v>939</v>
      </c>
      <c r="J428" s="125" t="s">
        <v>1640</v>
      </c>
      <c r="K428" s="131"/>
      <c r="L428" s="142">
        <v>1460606</v>
      </c>
      <c r="M428" s="142">
        <v>1460606</v>
      </c>
      <c r="N428" s="125" t="s">
        <v>781</v>
      </c>
      <c r="O428" s="125" t="s">
        <v>1645</v>
      </c>
      <c r="P428" s="130"/>
      <c r="Q428" s="131"/>
      <c r="R428" s="139" t="s">
        <v>1688</v>
      </c>
      <c r="S428" s="125" t="s">
        <v>279</v>
      </c>
      <c r="T428" s="125">
        <v>60</v>
      </c>
      <c r="U428" s="126">
        <v>45211</v>
      </c>
      <c r="V428" s="126">
        <v>45272</v>
      </c>
      <c r="W428" s="126"/>
      <c r="X428" s="125" t="s">
        <v>28</v>
      </c>
      <c r="Y428" s="132" t="s">
        <v>1751</v>
      </c>
      <c r="Z428" s="131">
        <v>2023</v>
      </c>
      <c r="AA428" s="131" t="s">
        <v>58</v>
      </c>
    </row>
    <row r="429" spans="1:27" x14ac:dyDescent="0.25">
      <c r="A429" s="155">
        <v>393</v>
      </c>
      <c r="B429" s="131" t="s">
        <v>23</v>
      </c>
      <c r="C429" s="131" t="s">
        <v>1512</v>
      </c>
      <c r="D429" s="131" t="s">
        <v>1560</v>
      </c>
      <c r="E429" s="126" t="s">
        <v>1569</v>
      </c>
      <c r="F429" s="131" t="s">
        <v>1618</v>
      </c>
      <c r="G429" s="131" t="s">
        <v>1635</v>
      </c>
      <c r="H429" s="131" t="s">
        <v>1636</v>
      </c>
      <c r="I429" s="156" t="s">
        <v>939</v>
      </c>
      <c r="J429" s="125" t="s">
        <v>1640</v>
      </c>
      <c r="K429" s="131"/>
      <c r="L429" s="142" t="s">
        <v>1643</v>
      </c>
      <c r="M429" s="142" t="s">
        <v>1643</v>
      </c>
      <c r="N429" s="125" t="s">
        <v>781</v>
      </c>
      <c r="O429" s="125" t="s">
        <v>1645</v>
      </c>
      <c r="P429" s="130"/>
      <c r="Q429" s="131"/>
      <c r="R429" s="139">
        <v>901467950</v>
      </c>
      <c r="S429" s="125" t="s">
        <v>1696</v>
      </c>
      <c r="T429" s="125">
        <v>30</v>
      </c>
      <c r="U429" s="126">
        <v>45216</v>
      </c>
      <c r="V429" s="126">
        <v>45247</v>
      </c>
      <c r="W429" s="126"/>
      <c r="X429" s="125" t="s">
        <v>28</v>
      </c>
      <c r="Y429" s="132" t="s">
        <v>1752</v>
      </c>
      <c r="Z429" s="131">
        <v>2023</v>
      </c>
      <c r="AA429" s="131" t="s">
        <v>58</v>
      </c>
    </row>
    <row r="430" spans="1:27" x14ac:dyDescent="0.25">
      <c r="A430" s="155">
        <v>394</v>
      </c>
      <c r="B430" s="131" t="s">
        <v>23</v>
      </c>
      <c r="C430" s="131" t="s">
        <v>1512</v>
      </c>
      <c r="D430" s="131" t="s">
        <v>1561</v>
      </c>
      <c r="E430" s="126">
        <v>45216</v>
      </c>
      <c r="F430" s="131" t="s">
        <v>1773</v>
      </c>
      <c r="G430" s="131" t="s">
        <v>1635</v>
      </c>
      <c r="H430" s="131" t="s">
        <v>1636</v>
      </c>
      <c r="I430" s="156" t="s">
        <v>939</v>
      </c>
      <c r="J430" s="125" t="s">
        <v>1640</v>
      </c>
      <c r="K430" s="131"/>
      <c r="L430" s="142">
        <v>327489978</v>
      </c>
      <c r="M430" s="142">
        <v>327489978</v>
      </c>
      <c r="N430" s="125" t="s">
        <v>54</v>
      </c>
      <c r="O430" s="125" t="s">
        <v>1644</v>
      </c>
      <c r="P430" s="129" t="s">
        <v>1671</v>
      </c>
      <c r="Q430" s="131"/>
      <c r="R430" s="139" t="s">
        <v>1121</v>
      </c>
      <c r="S430" s="125" t="s">
        <v>1696</v>
      </c>
      <c r="T430" s="125">
        <v>30</v>
      </c>
      <c r="U430" s="126">
        <v>45216</v>
      </c>
      <c r="V430" s="126">
        <v>45247</v>
      </c>
      <c r="W430" s="126"/>
      <c r="X430" s="125" t="s">
        <v>28</v>
      </c>
      <c r="Y430" s="132" t="s">
        <v>1752</v>
      </c>
      <c r="Z430" s="131">
        <v>2023</v>
      </c>
      <c r="AA430" s="131" t="s">
        <v>58</v>
      </c>
    </row>
    <row r="431" spans="1:27" x14ac:dyDescent="0.25">
      <c r="A431" s="155">
        <v>395</v>
      </c>
      <c r="B431" s="131" t="s">
        <v>23</v>
      </c>
      <c r="C431" s="131" t="s">
        <v>984</v>
      </c>
      <c r="D431" s="131" t="s">
        <v>1562</v>
      </c>
      <c r="E431" s="126">
        <v>45218</v>
      </c>
      <c r="F431" s="143" t="s">
        <v>1619</v>
      </c>
      <c r="G431" s="131" t="s">
        <v>1635</v>
      </c>
      <c r="H431" s="125" t="s">
        <v>852</v>
      </c>
      <c r="I431" s="156"/>
      <c r="J431" s="125" t="s">
        <v>1640</v>
      </c>
      <c r="K431" s="131"/>
      <c r="L431" s="142">
        <v>1199401</v>
      </c>
      <c r="M431" s="142">
        <v>1199401</v>
      </c>
      <c r="N431" s="125" t="s">
        <v>781</v>
      </c>
      <c r="O431" s="125" t="s">
        <v>1644</v>
      </c>
      <c r="P431" s="129" t="s">
        <v>1672</v>
      </c>
      <c r="Q431" s="131"/>
      <c r="R431" s="139" t="s">
        <v>1121</v>
      </c>
      <c r="S431" s="125" t="s">
        <v>982</v>
      </c>
      <c r="T431" s="125">
        <v>30</v>
      </c>
      <c r="U431" s="126">
        <v>45218</v>
      </c>
      <c r="V431" s="126">
        <v>45249</v>
      </c>
      <c r="W431" s="126"/>
      <c r="X431" s="125" t="s">
        <v>28</v>
      </c>
      <c r="Y431" s="132" t="s">
        <v>1753</v>
      </c>
      <c r="Z431" s="131">
        <v>2023</v>
      </c>
      <c r="AA431" s="131" t="s">
        <v>58</v>
      </c>
    </row>
    <row r="432" spans="1:27" x14ac:dyDescent="0.25">
      <c r="A432" s="155">
        <v>396</v>
      </c>
      <c r="B432" s="131" t="s">
        <v>23</v>
      </c>
      <c r="C432" s="131" t="s">
        <v>856</v>
      </c>
      <c r="D432" s="131" t="s">
        <v>1563</v>
      </c>
      <c r="E432" s="126">
        <v>45187</v>
      </c>
      <c r="F432" s="131" t="s">
        <v>1620</v>
      </c>
      <c r="G432" s="131" t="s">
        <v>1635</v>
      </c>
      <c r="H432" s="125" t="s">
        <v>852</v>
      </c>
      <c r="I432" s="156" t="s">
        <v>939</v>
      </c>
      <c r="J432" s="125" t="s">
        <v>1640</v>
      </c>
      <c r="K432" s="131"/>
      <c r="L432" s="142">
        <v>1726690</v>
      </c>
      <c r="M432" s="142">
        <v>1726690</v>
      </c>
      <c r="N432" s="125" t="s">
        <v>781</v>
      </c>
      <c r="O432" s="125" t="s">
        <v>1645</v>
      </c>
      <c r="P432" s="129" t="s">
        <v>1121</v>
      </c>
      <c r="Q432" s="131"/>
      <c r="R432" s="139">
        <v>900984639</v>
      </c>
      <c r="S432" s="125" t="s">
        <v>111</v>
      </c>
      <c r="T432" s="125">
        <v>30</v>
      </c>
      <c r="U432" s="126">
        <v>45188</v>
      </c>
      <c r="V432" s="126">
        <v>45218</v>
      </c>
      <c r="W432" s="126"/>
      <c r="X432" s="125" t="s">
        <v>28</v>
      </c>
      <c r="Y432" s="132" t="s">
        <v>1754</v>
      </c>
      <c r="Z432" s="131">
        <v>2023</v>
      </c>
      <c r="AA432" s="131" t="s">
        <v>58</v>
      </c>
    </row>
    <row r="433" spans="1:27" x14ac:dyDescent="0.25">
      <c r="A433" s="155">
        <v>397</v>
      </c>
      <c r="B433" s="131" t="s">
        <v>23</v>
      </c>
      <c r="C433" s="131" t="s">
        <v>947</v>
      </c>
      <c r="D433" s="131" t="s">
        <v>1564</v>
      </c>
      <c r="E433" s="126">
        <v>45223</v>
      </c>
      <c r="F433" s="131" t="s">
        <v>1621</v>
      </c>
      <c r="G433" s="131" t="s">
        <v>1635</v>
      </c>
      <c r="H433" s="125" t="s">
        <v>852</v>
      </c>
      <c r="I433" s="156" t="s">
        <v>939</v>
      </c>
      <c r="J433" s="125" t="s">
        <v>1640</v>
      </c>
      <c r="K433" s="131"/>
      <c r="L433" s="150">
        <v>3511100</v>
      </c>
      <c r="M433" s="142">
        <v>3511100</v>
      </c>
      <c r="N433" s="125" t="s">
        <v>781</v>
      </c>
      <c r="O433" s="125" t="s">
        <v>1645</v>
      </c>
      <c r="P433" s="129" t="s">
        <v>1121</v>
      </c>
      <c r="Q433" s="131"/>
      <c r="R433" s="139">
        <v>901354095</v>
      </c>
      <c r="S433" s="125" t="s">
        <v>1697</v>
      </c>
      <c r="T433" s="125">
        <v>60</v>
      </c>
      <c r="U433" s="126">
        <v>45224</v>
      </c>
      <c r="V433" s="126">
        <v>45285</v>
      </c>
      <c r="W433" s="126"/>
      <c r="X433" s="125" t="s">
        <v>28</v>
      </c>
      <c r="Y433" s="132" t="s">
        <v>1755</v>
      </c>
      <c r="Z433" s="131">
        <v>2023</v>
      </c>
      <c r="AA433" s="131" t="s">
        <v>58</v>
      </c>
    </row>
    <row r="434" spans="1:27" x14ac:dyDescent="0.25">
      <c r="A434" s="155">
        <v>398</v>
      </c>
      <c r="B434" s="131" t="s">
        <v>23</v>
      </c>
      <c r="C434" s="131" t="s">
        <v>856</v>
      </c>
      <c r="D434" s="131" t="s">
        <v>1565</v>
      </c>
      <c r="E434" s="126">
        <v>45223</v>
      </c>
      <c r="F434" s="131" t="s">
        <v>1622</v>
      </c>
      <c r="G434" s="131" t="s">
        <v>1635</v>
      </c>
      <c r="H434" s="125" t="s">
        <v>852</v>
      </c>
      <c r="I434" s="156" t="s">
        <v>939</v>
      </c>
      <c r="J434" s="125" t="s">
        <v>1640</v>
      </c>
      <c r="K434" s="131"/>
      <c r="L434" s="148">
        <v>1250490</v>
      </c>
      <c r="M434" s="142">
        <v>1250490</v>
      </c>
      <c r="N434" s="125" t="s">
        <v>781</v>
      </c>
      <c r="O434" s="125" t="s">
        <v>1645</v>
      </c>
      <c r="P434" s="129" t="s">
        <v>1121</v>
      </c>
      <c r="Q434" s="131"/>
      <c r="R434" s="139">
        <v>901232954</v>
      </c>
      <c r="S434" s="125" t="s">
        <v>1698</v>
      </c>
      <c r="T434" s="125">
        <v>30</v>
      </c>
      <c r="U434" s="126">
        <v>45226</v>
      </c>
      <c r="V434" s="126">
        <v>45257</v>
      </c>
      <c r="W434" s="126"/>
      <c r="X434" s="125" t="s">
        <v>28</v>
      </c>
      <c r="Y434" s="132" t="s">
        <v>1756</v>
      </c>
      <c r="Z434" s="131">
        <v>2023</v>
      </c>
      <c r="AA434" s="131" t="s">
        <v>58</v>
      </c>
    </row>
    <row r="435" spans="1:27" x14ac:dyDescent="0.25">
      <c r="A435" s="155">
        <v>399</v>
      </c>
      <c r="B435" s="131" t="s">
        <v>23</v>
      </c>
      <c r="C435" s="131" t="s">
        <v>984</v>
      </c>
      <c r="D435" s="131" t="s">
        <v>1566</v>
      </c>
      <c r="E435" s="126">
        <v>45224</v>
      </c>
      <c r="F435" s="131" t="s">
        <v>1623</v>
      </c>
      <c r="G435" s="131" t="s">
        <v>1635</v>
      </c>
      <c r="H435" s="125" t="s">
        <v>852</v>
      </c>
      <c r="I435" s="156" t="s">
        <v>939</v>
      </c>
      <c r="J435" s="125" t="s">
        <v>1640</v>
      </c>
      <c r="K435" s="131"/>
      <c r="L435" s="141">
        <v>14699986</v>
      </c>
      <c r="M435" s="142">
        <v>14699986</v>
      </c>
      <c r="N435" s="125" t="s">
        <v>781</v>
      </c>
      <c r="O435" s="125" t="s">
        <v>1645</v>
      </c>
      <c r="P435" s="129" t="s">
        <v>1121</v>
      </c>
      <c r="Q435" s="131"/>
      <c r="R435" s="139">
        <v>900501698</v>
      </c>
      <c r="S435" s="125" t="s">
        <v>116</v>
      </c>
      <c r="T435" s="125">
        <v>60</v>
      </c>
      <c r="U435" s="126">
        <v>45225</v>
      </c>
      <c r="V435" s="126">
        <v>45276</v>
      </c>
      <c r="W435" s="126"/>
      <c r="X435" s="125" t="s">
        <v>28</v>
      </c>
      <c r="Y435" s="132" t="s">
        <v>1757</v>
      </c>
      <c r="Z435" s="131">
        <v>2023</v>
      </c>
      <c r="AA435" s="131" t="s">
        <v>58</v>
      </c>
    </row>
    <row r="436" spans="1:27" x14ac:dyDescent="0.25">
      <c r="A436" s="155">
        <v>400</v>
      </c>
      <c r="B436" s="131" t="s">
        <v>23</v>
      </c>
      <c r="C436" s="131" t="s">
        <v>1516</v>
      </c>
      <c r="D436" s="131" t="s">
        <v>978</v>
      </c>
      <c r="E436" s="126">
        <v>45237</v>
      </c>
      <c r="F436" s="131" t="s">
        <v>1624</v>
      </c>
      <c r="G436" s="131" t="s">
        <v>1635</v>
      </c>
      <c r="H436" s="125" t="s">
        <v>852</v>
      </c>
      <c r="I436" s="156" t="s">
        <v>939</v>
      </c>
      <c r="J436" s="125" t="s">
        <v>1640</v>
      </c>
      <c r="K436" s="131"/>
      <c r="L436" s="142">
        <v>1079600</v>
      </c>
      <c r="M436" s="142">
        <v>1079600</v>
      </c>
      <c r="N436" s="125" t="s">
        <v>781</v>
      </c>
      <c r="O436" s="125" t="s">
        <v>1644</v>
      </c>
      <c r="P436" s="129" t="s">
        <v>1673</v>
      </c>
      <c r="Q436" s="131"/>
      <c r="R436" s="139" t="s">
        <v>1121</v>
      </c>
      <c r="S436" s="125" t="s">
        <v>189</v>
      </c>
      <c r="T436" s="125">
        <v>30</v>
      </c>
      <c r="U436" s="126">
        <v>45237</v>
      </c>
      <c r="V436" s="126">
        <v>45267</v>
      </c>
      <c r="W436" s="126"/>
      <c r="X436" s="125" t="s">
        <v>28</v>
      </c>
      <c r="Y436" s="132" t="s">
        <v>1758</v>
      </c>
      <c r="Z436" s="131">
        <v>2023</v>
      </c>
      <c r="AA436" s="131" t="s">
        <v>58</v>
      </c>
    </row>
    <row r="437" spans="1:27" x14ac:dyDescent="0.25">
      <c r="A437" s="155">
        <v>401</v>
      </c>
      <c r="B437" s="131" t="s">
        <v>23</v>
      </c>
      <c r="C437" s="131" t="s">
        <v>984</v>
      </c>
      <c r="D437" s="131" t="s">
        <v>1567</v>
      </c>
      <c r="E437" s="126">
        <v>45238</v>
      </c>
      <c r="F437" s="131" t="s">
        <v>1625</v>
      </c>
      <c r="G437" s="131" t="s">
        <v>1635</v>
      </c>
      <c r="H437" s="125" t="s">
        <v>852</v>
      </c>
      <c r="I437" s="156" t="s">
        <v>939</v>
      </c>
      <c r="J437" s="125" t="s">
        <v>1640</v>
      </c>
      <c r="K437" s="131"/>
      <c r="L437" s="142">
        <v>2431593</v>
      </c>
      <c r="M437" s="142">
        <v>2431593</v>
      </c>
      <c r="N437" s="125" t="s">
        <v>781</v>
      </c>
      <c r="O437" s="125" t="s">
        <v>1645</v>
      </c>
      <c r="P437" s="129" t="s">
        <v>1121</v>
      </c>
      <c r="Q437" s="131"/>
      <c r="R437" s="139">
        <v>901285199</v>
      </c>
      <c r="S437" s="125" t="s">
        <v>184</v>
      </c>
      <c r="T437" s="125">
        <v>30</v>
      </c>
      <c r="U437" s="126">
        <v>45240</v>
      </c>
      <c r="V437" s="126">
        <v>45270</v>
      </c>
      <c r="W437" s="126"/>
      <c r="X437" s="125" t="s">
        <v>28</v>
      </c>
      <c r="Y437" s="132" t="s">
        <v>1759</v>
      </c>
      <c r="Z437" s="131">
        <v>2023</v>
      </c>
      <c r="AA437" s="131" t="s">
        <v>58</v>
      </c>
    </row>
    <row r="438" spans="1:27" x14ac:dyDescent="0.25">
      <c r="A438" s="155">
        <v>402</v>
      </c>
      <c r="B438" s="131" t="s">
        <v>23</v>
      </c>
      <c r="C438" s="131" t="s">
        <v>1512</v>
      </c>
      <c r="D438" s="131" t="s">
        <v>1555</v>
      </c>
      <c r="E438" s="126">
        <v>45245</v>
      </c>
      <c r="F438" s="131" t="s">
        <v>1626</v>
      </c>
      <c r="G438" s="131" t="s">
        <v>1635</v>
      </c>
      <c r="H438" s="125" t="s">
        <v>852</v>
      </c>
      <c r="I438" s="156" t="s">
        <v>939</v>
      </c>
      <c r="J438" s="125" t="s">
        <v>1640</v>
      </c>
      <c r="K438" s="131"/>
      <c r="L438" s="142">
        <v>21180000.210000001</v>
      </c>
      <c r="M438" s="142">
        <v>21180000.210000001</v>
      </c>
      <c r="N438" s="125" t="s">
        <v>781</v>
      </c>
      <c r="O438" s="125" t="s">
        <v>1645</v>
      </c>
      <c r="P438" s="129" t="s">
        <v>1121</v>
      </c>
      <c r="Q438" s="131"/>
      <c r="R438" s="139">
        <v>900381761</v>
      </c>
      <c r="S438" s="125" t="s">
        <v>111</v>
      </c>
      <c r="T438" s="125">
        <v>30</v>
      </c>
      <c r="U438" s="126">
        <v>45246</v>
      </c>
      <c r="V438" s="126">
        <v>45275</v>
      </c>
      <c r="W438" s="126"/>
      <c r="X438" s="125" t="s">
        <v>28</v>
      </c>
      <c r="Y438" s="132" t="s">
        <v>1760</v>
      </c>
      <c r="Z438" s="131">
        <v>2023</v>
      </c>
      <c r="AA438" s="131" t="s">
        <v>58</v>
      </c>
    </row>
    <row r="439" spans="1:27" x14ac:dyDescent="0.25">
      <c r="A439" s="155">
        <v>403</v>
      </c>
      <c r="B439" s="131" t="s">
        <v>23</v>
      </c>
      <c r="C439" s="131" t="s">
        <v>860</v>
      </c>
      <c r="D439" s="131" t="s">
        <v>1563</v>
      </c>
      <c r="E439" s="126">
        <v>45246</v>
      </c>
      <c r="F439" s="143" t="s">
        <v>1627</v>
      </c>
      <c r="G439" s="131" t="s">
        <v>1635</v>
      </c>
      <c r="H439" s="125" t="s">
        <v>852</v>
      </c>
      <c r="I439" s="156" t="s">
        <v>939</v>
      </c>
      <c r="J439" s="125" t="s">
        <v>1640</v>
      </c>
      <c r="K439" s="131"/>
      <c r="L439" s="142">
        <v>2775080</v>
      </c>
      <c r="M439" s="142">
        <v>2775080</v>
      </c>
      <c r="N439" s="125" t="s">
        <v>781</v>
      </c>
      <c r="O439" s="125" t="s">
        <v>1645</v>
      </c>
      <c r="P439" s="129" t="s">
        <v>1121</v>
      </c>
      <c r="Q439" s="131"/>
      <c r="R439" s="139">
        <v>900984639</v>
      </c>
      <c r="S439" s="125" t="s">
        <v>111</v>
      </c>
      <c r="T439" s="125">
        <v>30</v>
      </c>
      <c r="U439" s="126">
        <v>45217</v>
      </c>
      <c r="V439" s="126">
        <v>45248</v>
      </c>
      <c r="W439" s="126"/>
      <c r="X439" s="125" t="s">
        <v>28</v>
      </c>
      <c r="Y439" s="131" t="s">
        <v>1761</v>
      </c>
      <c r="Z439" s="131">
        <v>2023</v>
      </c>
      <c r="AA439" s="131" t="s">
        <v>58</v>
      </c>
    </row>
    <row r="440" spans="1:27" x14ac:dyDescent="0.25">
      <c r="A440" s="155">
        <v>404</v>
      </c>
      <c r="B440" s="131" t="s">
        <v>23</v>
      </c>
      <c r="C440" s="131" t="s">
        <v>984</v>
      </c>
      <c r="D440" s="131" t="s">
        <v>1555</v>
      </c>
      <c r="E440" s="126">
        <v>45247</v>
      </c>
      <c r="F440" s="143" t="s">
        <v>1628</v>
      </c>
      <c r="G440" s="131" t="s">
        <v>1635</v>
      </c>
      <c r="H440" s="125" t="s">
        <v>852</v>
      </c>
      <c r="I440" s="156" t="s">
        <v>939</v>
      </c>
      <c r="J440" s="125" t="s">
        <v>1640</v>
      </c>
      <c r="K440" s="131"/>
      <c r="L440" s="142">
        <v>5738180</v>
      </c>
      <c r="M440" s="142">
        <v>5738180</v>
      </c>
      <c r="N440" s="125" t="s">
        <v>781</v>
      </c>
      <c r="O440" s="125" t="s">
        <v>1645</v>
      </c>
      <c r="P440" s="129" t="s">
        <v>1121</v>
      </c>
      <c r="Q440" s="131"/>
      <c r="R440" s="139">
        <v>900381761</v>
      </c>
      <c r="S440" s="125" t="s">
        <v>1692</v>
      </c>
      <c r="T440" s="125">
        <v>60</v>
      </c>
      <c r="U440" s="126">
        <v>45250</v>
      </c>
      <c r="V440" s="126">
        <v>44185</v>
      </c>
      <c r="W440" s="126"/>
      <c r="X440" s="125" t="s">
        <v>28</v>
      </c>
      <c r="Y440" s="132" t="s">
        <v>1762</v>
      </c>
      <c r="Z440" s="131">
        <v>2023</v>
      </c>
      <c r="AA440" s="131" t="s">
        <v>58</v>
      </c>
    </row>
    <row r="441" spans="1:27" x14ac:dyDescent="0.25">
      <c r="A441" s="155">
        <v>405</v>
      </c>
      <c r="B441" s="131" t="s">
        <v>23</v>
      </c>
      <c r="C441" s="131" t="s">
        <v>1516</v>
      </c>
      <c r="D441" s="131" t="s">
        <v>1555</v>
      </c>
      <c r="E441" s="126">
        <v>45253</v>
      </c>
      <c r="F441" s="131" t="s">
        <v>1629</v>
      </c>
      <c r="G441" s="131" t="s">
        <v>1635</v>
      </c>
      <c r="H441" s="125"/>
      <c r="I441" s="156" t="s">
        <v>939</v>
      </c>
      <c r="J441" s="125" t="s">
        <v>1640</v>
      </c>
      <c r="K441" s="131"/>
      <c r="L441" s="142">
        <v>8874000</v>
      </c>
      <c r="M441" s="142">
        <v>8874000</v>
      </c>
      <c r="N441" s="125" t="s">
        <v>781</v>
      </c>
      <c r="O441" s="125" t="s">
        <v>1645</v>
      </c>
      <c r="P441" s="129" t="s">
        <v>1121</v>
      </c>
      <c r="Q441" s="131"/>
      <c r="R441" s="131">
        <v>900381761</v>
      </c>
      <c r="S441" s="125" t="s">
        <v>763</v>
      </c>
      <c r="T441" s="125">
        <v>22</v>
      </c>
      <c r="U441" s="126">
        <v>45253</v>
      </c>
      <c r="V441" s="126">
        <v>45275</v>
      </c>
      <c r="W441" s="126"/>
      <c r="X441" s="125" t="s">
        <v>28</v>
      </c>
      <c r="Y441" s="132" t="s">
        <v>1763</v>
      </c>
      <c r="Z441" s="131">
        <v>2023</v>
      </c>
      <c r="AA441" s="131" t="s">
        <v>58</v>
      </c>
    </row>
    <row r="442" spans="1:27" x14ac:dyDescent="0.25">
      <c r="A442" s="155">
        <v>406</v>
      </c>
      <c r="B442" s="131" t="s">
        <v>23</v>
      </c>
      <c r="C442" s="131" t="s">
        <v>1517</v>
      </c>
      <c r="D442" s="131" t="s">
        <v>1555</v>
      </c>
      <c r="E442" s="126">
        <v>45253</v>
      </c>
      <c r="F442" s="131" t="s">
        <v>1630</v>
      </c>
      <c r="G442" s="131" t="s">
        <v>1635</v>
      </c>
      <c r="H442" s="125" t="s">
        <v>852</v>
      </c>
      <c r="I442" s="156" t="s">
        <v>939</v>
      </c>
      <c r="J442" s="125" t="s">
        <v>1640</v>
      </c>
      <c r="K442" s="131"/>
      <c r="L442" s="142">
        <v>2618000</v>
      </c>
      <c r="M442" s="142">
        <v>2618000</v>
      </c>
      <c r="N442" s="125" t="s">
        <v>781</v>
      </c>
      <c r="O442" s="125" t="s">
        <v>1645</v>
      </c>
      <c r="P442" s="129" t="s">
        <v>1121</v>
      </c>
      <c r="Q442" s="131"/>
      <c r="R442" s="131">
        <v>900381761</v>
      </c>
      <c r="S442" s="125" t="s">
        <v>189</v>
      </c>
      <c r="T442" s="125">
        <v>30</v>
      </c>
      <c r="U442" s="126">
        <v>45253</v>
      </c>
      <c r="V442" s="126">
        <v>45283</v>
      </c>
      <c r="W442" s="126"/>
      <c r="X442" s="125" t="s">
        <v>28</v>
      </c>
      <c r="Y442" s="132" t="s">
        <v>1764</v>
      </c>
      <c r="Z442" s="131">
        <v>2023</v>
      </c>
      <c r="AA442" s="131" t="s">
        <v>58</v>
      </c>
    </row>
    <row r="443" spans="1:27" x14ac:dyDescent="0.25">
      <c r="A443" s="155">
        <v>407</v>
      </c>
      <c r="B443" s="131" t="s">
        <v>23</v>
      </c>
      <c r="C443" s="131" t="s">
        <v>1518</v>
      </c>
      <c r="D443" s="131" t="s">
        <v>1555</v>
      </c>
      <c r="E443" s="126">
        <v>45253</v>
      </c>
      <c r="F443" s="131" t="s">
        <v>1631</v>
      </c>
      <c r="G443" s="131" t="s">
        <v>1635</v>
      </c>
      <c r="H443" s="125" t="s">
        <v>1637</v>
      </c>
      <c r="I443" s="156" t="s">
        <v>939</v>
      </c>
      <c r="J443" s="125" t="s">
        <v>1640</v>
      </c>
      <c r="K443" s="131"/>
      <c r="L443" s="142">
        <v>70326040</v>
      </c>
      <c r="M443" s="142">
        <v>70326040</v>
      </c>
      <c r="N443" s="125" t="s">
        <v>781</v>
      </c>
      <c r="O443" s="125" t="s">
        <v>1645</v>
      </c>
      <c r="P443" s="129" t="s">
        <v>1121</v>
      </c>
      <c r="Q443" s="131"/>
      <c r="R443" s="131">
        <v>900381761</v>
      </c>
      <c r="S443" s="125" t="s">
        <v>111</v>
      </c>
      <c r="T443" s="125">
        <v>21</v>
      </c>
      <c r="U443" s="126">
        <v>45254</v>
      </c>
      <c r="V443" s="126">
        <v>45275</v>
      </c>
      <c r="W443" s="126"/>
      <c r="X443" s="125" t="s">
        <v>28</v>
      </c>
      <c r="Y443" s="132" t="s">
        <v>1765</v>
      </c>
      <c r="Z443" s="131">
        <v>2023</v>
      </c>
      <c r="AA443" s="131" t="s">
        <v>58</v>
      </c>
    </row>
    <row r="444" spans="1:27" x14ac:dyDescent="0.25">
      <c r="A444" s="155">
        <v>408</v>
      </c>
      <c r="B444" s="131" t="s">
        <v>23</v>
      </c>
      <c r="C444" s="131" t="s">
        <v>1001</v>
      </c>
      <c r="D444" s="131" t="s">
        <v>1002</v>
      </c>
      <c r="E444" s="126">
        <v>44998</v>
      </c>
      <c r="F444" s="131" t="s">
        <v>1003</v>
      </c>
      <c r="G444" s="131" t="s">
        <v>1635</v>
      </c>
      <c r="H444" s="125" t="s">
        <v>52</v>
      </c>
      <c r="I444" s="125" t="s">
        <v>1004</v>
      </c>
      <c r="J444" s="125" t="s">
        <v>1238</v>
      </c>
      <c r="K444" s="131"/>
      <c r="L444" s="135">
        <v>540000</v>
      </c>
      <c r="M444" s="135">
        <v>5184000</v>
      </c>
      <c r="N444" s="125" t="s">
        <v>54</v>
      </c>
      <c r="O444" s="125" t="s">
        <v>1644</v>
      </c>
      <c r="P444" s="134" t="s">
        <v>1456</v>
      </c>
      <c r="Q444" s="131"/>
      <c r="R444" s="139" t="s">
        <v>1121</v>
      </c>
      <c r="S444" s="125" t="s">
        <v>27</v>
      </c>
      <c r="T444" s="125">
        <v>293</v>
      </c>
      <c r="U444" s="126">
        <v>44998</v>
      </c>
      <c r="V444" s="126">
        <v>45290</v>
      </c>
      <c r="W444" s="126"/>
      <c r="X444" s="131" t="s">
        <v>28</v>
      </c>
      <c r="Y444" s="132" t="s">
        <v>1005</v>
      </c>
      <c r="Z444" s="131">
        <v>2023</v>
      </c>
      <c r="AA444" s="131" t="s">
        <v>58</v>
      </c>
    </row>
    <row r="445" spans="1:27" x14ac:dyDescent="0.25">
      <c r="A445" s="155">
        <v>409</v>
      </c>
      <c r="B445" s="131" t="s">
        <v>23</v>
      </c>
      <c r="C445" s="131" t="s">
        <v>1001</v>
      </c>
      <c r="D445" s="131" t="s">
        <v>236</v>
      </c>
      <c r="E445" s="126">
        <v>45056</v>
      </c>
      <c r="F445" s="131" t="s">
        <v>1006</v>
      </c>
      <c r="G445" s="131" t="s">
        <v>1635</v>
      </c>
      <c r="H445" s="125" t="s">
        <v>52</v>
      </c>
      <c r="I445" s="125" t="s">
        <v>1004</v>
      </c>
      <c r="J445" s="125" t="s">
        <v>1238</v>
      </c>
      <c r="K445" s="131"/>
      <c r="L445" s="135">
        <v>780000</v>
      </c>
      <c r="M445" s="135">
        <v>1924000</v>
      </c>
      <c r="N445" s="125" t="s">
        <v>54</v>
      </c>
      <c r="O445" s="125" t="s">
        <v>1644</v>
      </c>
      <c r="P445" s="134" t="s">
        <v>1320</v>
      </c>
      <c r="Q445" s="131"/>
      <c r="R445" s="139" t="s">
        <v>1121</v>
      </c>
      <c r="S445" s="125" t="s">
        <v>116</v>
      </c>
      <c r="T445" s="125">
        <v>75</v>
      </c>
      <c r="U445" s="126">
        <v>45056</v>
      </c>
      <c r="V445" s="126">
        <v>45131</v>
      </c>
      <c r="W445" s="126"/>
      <c r="X445" s="125" t="s">
        <v>56</v>
      </c>
      <c r="Y445" s="132" t="s">
        <v>1007</v>
      </c>
      <c r="Z445" s="131">
        <v>2023</v>
      </c>
      <c r="AA445" s="131" t="s">
        <v>58</v>
      </c>
    </row>
    <row r="446" spans="1:27" x14ac:dyDescent="0.25">
      <c r="A446" s="155">
        <v>410</v>
      </c>
      <c r="B446" s="131" t="s">
        <v>23</v>
      </c>
      <c r="C446" s="131" t="s">
        <v>1001</v>
      </c>
      <c r="D446" s="131" t="s">
        <v>1243</v>
      </c>
      <c r="E446" s="126">
        <v>45246</v>
      </c>
      <c r="F446" s="143" t="s">
        <v>1632</v>
      </c>
      <c r="G446" s="131" t="s">
        <v>1635</v>
      </c>
      <c r="H446" s="125" t="s">
        <v>52</v>
      </c>
      <c r="I446" s="125" t="s">
        <v>1004</v>
      </c>
      <c r="J446" s="125" t="s">
        <v>1238</v>
      </c>
      <c r="K446" s="131"/>
      <c r="L446" s="142">
        <v>750000</v>
      </c>
      <c r="M446" s="142">
        <v>20068044</v>
      </c>
      <c r="N446" s="125" t="s">
        <v>54</v>
      </c>
      <c r="O446" s="125" t="s">
        <v>1644</v>
      </c>
      <c r="P446" s="129" t="s">
        <v>1496</v>
      </c>
      <c r="Q446" s="131"/>
      <c r="R446" s="139" t="s">
        <v>1121</v>
      </c>
      <c r="S446" s="125" t="s">
        <v>134</v>
      </c>
      <c r="T446" s="131">
        <v>745</v>
      </c>
      <c r="U446" s="126">
        <v>45246</v>
      </c>
      <c r="V446" s="126">
        <v>45290</v>
      </c>
      <c r="W446" s="126"/>
      <c r="X446" s="125" t="s">
        <v>28</v>
      </c>
      <c r="Y446" s="132" t="s">
        <v>1766</v>
      </c>
      <c r="Z446" s="131">
        <v>2023</v>
      </c>
      <c r="AA446" s="131" t="s">
        <v>58</v>
      </c>
    </row>
    <row r="447" spans="1:27" x14ac:dyDescent="0.25">
      <c r="A447" s="155">
        <v>411</v>
      </c>
      <c r="B447" s="131" t="s">
        <v>23</v>
      </c>
      <c r="C447" s="131" t="s">
        <v>1008</v>
      </c>
      <c r="D447" s="131" t="s">
        <v>1009</v>
      </c>
      <c r="E447" s="126">
        <v>45175</v>
      </c>
      <c r="F447" s="131" t="s">
        <v>1010</v>
      </c>
      <c r="G447" s="131" t="s">
        <v>1635</v>
      </c>
      <c r="H447" s="125" t="s">
        <v>1011</v>
      </c>
      <c r="I447" s="131" t="s">
        <v>1012</v>
      </c>
      <c r="J447" s="125" t="s">
        <v>1641</v>
      </c>
      <c r="K447" s="131"/>
      <c r="L447" s="141" t="s">
        <v>854</v>
      </c>
      <c r="M447" s="142">
        <v>233498284.02000001</v>
      </c>
      <c r="N447" s="125" t="s">
        <v>781</v>
      </c>
      <c r="O447" s="125" t="s">
        <v>1645</v>
      </c>
      <c r="P447" s="131"/>
      <c r="Q447" s="131"/>
      <c r="R447" s="131">
        <v>901259306</v>
      </c>
      <c r="S447" s="131" t="s">
        <v>111</v>
      </c>
      <c r="T447" s="131">
        <v>90</v>
      </c>
      <c r="U447" s="126">
        <v>45176</v>
      </c>
      <c r="V447" s="126">
        <v>45267</v>
      </c>
      <c r="W447" s="126"/>
      <c r="X447" s="131" t="s">
        <v>28</v>
      </c>
      <c r="Y447" s="132" t="s">
        <v>1013</v>
      </c>
      <c r="Z447" s="131">
        <v>2023</v>
      </c>
      <c r="AA447" s="131" t="s">
        <v>58</v>
      </c>
    </row>
    <row r="448" spans="1:27" x14ac:dyDescent="0.25">
      <c r="A448" s="155">
        <v>412</v>
      </c>
      <c r="B448" s="131" t="s">
        <v>23</v>
      </c>
      <c r="C448" s="131" t="s">
        <v>1008</v>
      </c>
      <c r="D448" s="131" t="s">
        <v>1568</v>
      </c>
      <c r="E448" s="126">
        <v>45246</v>
      </c>
      <c r="F448" s="143" t="s">
        <v>1633</v>
      </c>
      <c r="G448" s="131" t="s">
        <v>1635</v>
      </c>
      <c r="H448" s="125" t="s">
        <v>1011</v>
      </c>
      <c r="I448" s="131"/>
      <c r="J448" s="125" t="s">
        <v>1641</v>
      </c>
      <c r="K448" s="131"/>
      <c r="L448" s="141" t="s">
        <v>854</v>
      </c>
      <c r="M448" s="142">
        <v>46550000</v>
      </c>
      <c r="N448" s="125" t="s">
        <v>781</v>
      </c>
      <c r="O448" s="125" t="s">
        <v>1645</v>
      </c>
      <c r="P448" s="131"/>
      <c r="Q448" s="131"/>
      <c r="R448" s="131" t="s">
        <v>1689</v>
      </c>
      <c r="S448" s="131" t="s">
        <v>1699</v>
      </c>
      <c r="T448" s="125">
        <v>44</v>
      </c>
      <c r="U448" s="126">
        <v>45250</v>
      </c>
      <c r="V448" s="126">
        <v>45290</v>
      </c>
      <c r="W448" s="126"/>
      <c r="X448" s="131" t="s">
        <v>28</v>
      </c>
      <c r="Y448" s="132" t="s">
        <v>1767</v>
      </c>
      <c r="Z448" s="131">
        <v>2023</v>
      </c>
      <c r="AA448" s="131" t="s">
        <v>58</v>
      </c>
    </row>
  </sheetData>
  <dataValidations count="53">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W3:W35 W37:W243 W407:W443 W245:W390 W445:W448 W392:W405">
      <formula1>1900/1/1</formula1>
      <formula2>3000/1/1</formula2>
    </dataValidation>
    <dataValidation type="textLength" allowBlank="1" showInputMessage="1" error="Escriba un texto  Maximo 390 Caracteres" promptTitle="Cualquier contenido Maximo 390 Caracteres" prompt=" Registre el número de la CÉDULA DE EXTRANJERÍA del Supervisor, SIN PUNTOS NI COMAS." sqref="T20:T36 T71 T50:T51 T91 T85 T87 T392:T394 T113 T125 T412 T416 T107:T111 T98:T105 T117 T121:T123 T172:T173 T165 T444 T150:T160 T169 T378:T390">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T2 U444:V444">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T3:T18 T92:T95 T82:T84 T88:T90 T86 T97 T52:T70 T72:T80 T448 T112 T413:T415 T417:T443 T118:T120 T114:T116 T445 T124 T407:T411 T106 T126:T149 T174:T243 T395:T399 T245:T377 T401:T405">
      <formula1>-2147483647</formula1>
      <formula2>2147483647</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L26 P31:R31 P23:R25 P19:R21 L55 L53 L60 L98:L101 L162 L167:L168 L125 L174:L175 L172 L200 L211:L213 L249:L250 L235 L170 L219:L220 L239:L240 L231 L233 L228 L150:L159 L322 L132:L148 L309 L104:L105 L224:L226 L275 L282:L283 L301:L303 M224 M100 P44 P56 P53 P58 P85:P95 P70:P72 P77 P79:P80 P60:P68 P203:P204 P174 P132:P133 P125 P104:P105 P228 P142:P143 P154:P155 P166:P167 P159 P164 P101 P224:P226 P200 P249:P250 P172 P235 P170 P283 P219:P220 P239:P240 P231 P322 P211:P213 P97:P99 P394:P395 P275 P309 P301:P303 P369:P378 P397:P398 P407:P430 P404:P405 R75 R90 R94">
      <formula1>-99999999999</formula1>
      <formula2>99999999999</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L85:M89 L91:L92 L73:M74 L94:L95 L79:L80 L77 L380:L381 L416 L408:M409 L383 L413:M414 M91:M95 M69:M70 M53 M56 M63:M67 M58 M60 M77:M80 M239:M240 M249:M250 M174 M166:M167 M125 M98:M99 M142:M143 M154:M155 M101 M159 M132:M134 M164 M104:M105 M203:M204 M200 M172 M235 M370:M372 M170 M416:M417 M219:M220 M231 M225:M226 M211:M213 M228:M229 M383:M390 M446 M376:M381 M392:M399 M401">
      <formula1>-2147483647</formula1>
      <formula2>2147483647</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L20 I26:I36 X26:X36 I81:I95 I406:I446 X61:X95 X392:X443 X445:X446 X369:X389 Y97">
      <formula1>0</formula1>
      <formula2>390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W2 U2:U36 U83:U95 U37:U81 U448 W444 U445 U407:U443 U97:U113 U115:U243 V233 U392:U405 V400:V401 U245:U390">
      <formula1>1900/1/1</formula1>
      <formula2>3000/1/1</formula2>
    </dataValidation>
    <dataValidation type="textLength" allowBlank="1" showInputMessage="1" error="Escriba un texto  Maximo 390 Caracteres" promptTitle="Cualquier contenido Maximo 390 Caracteres" prompt=" Registre el número de la CÉDULA DE EXTRANJERÍA del Contratista, SIN PUNTOS NI COMAS." sqref="P69 P73:P76 P78 P380:P387 P396 P389:P392 P399:P403 R92 R95 R51:R53 R37:R49 R69 R74 R64 R66:R67 R71:R72 R89 R76 R79:R81 R379 R382:R384 R386 R393 R388 R395:R397 R404:R405">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F26 S26:S36 S2:S23 F66 F84 F95 F371:F372 F375:F376 F422 F408 F410 F416:F417 F387:F389 F397 S37:S46 S48:S95 S197:S243 S151 S154:S155 S162:S168 S182:S184 S171:S174 S176:S180 S392:S399 S97:S104 S186:S195 S374:S390 S157:S159 S407:S411 S106:S118 S245:S274 S276:S283 S285:S290 S401:S402 S121:S149 S292:S372 S413:S446 S404:S40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N2:N36">
      <formula1>$H$350707:$H$350711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C25">
      <formula1>$F$350949:$F$352641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6:C32">
      <formula1>$F$350880:$F$352572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3:C36">
      <formula1>$F$350771:$F$352463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2:H25">
      <formula1>$D$350707:$D$350713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26:H36">
      <formula1>$E$350707:$E$350728</formula1>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V2:V36 V37:V95 V445 V448 V97:V232 V407:V443 V392:V399 V234:V390 V402:V40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O2:O36">
      <formula1>$I$349938:$I$349943</formula1>
    </dataValidation>
    <dataValidation type="date" allowBlank="1" showInputMessage="1" errorTitle="Entrada no válida" error="Por favor escriba una fecha válida (AAAA/MM/DD)" promptTitle="Ingrese una fecha (AAAA/MM/DD)" prompt=" Registre la fecha en la cual se SUSCRIBIÓ el contrato  (Formato AAAA/MM/DD)." sqref="E2:E36 E37:E95 E448 E97:E243 E245:E390 E407:E446 E392:E405 F166 F180">
      <formula1>1900/1/1</formula1>
      <formula2>3000/1/1</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A2:A36">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D3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431:H446 H98:H428">
      <formula1>#REF!</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447:H448">
      <formula1>$C$351024:$C$351030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97">
      <formula1>#REF!</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96">
      <formula1>#REF!</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61:H95 H37:H58">
      <formula1>#REF!</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59:H60">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98:J446">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447:J448">
      <formula1>$D$351024:$D$351045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97">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96">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45:J95 J37:J43">
      <formula1>#REF!</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J44">
      <formula1>0</formula1>
      <formula2>390</formula2>
    </dataValidation>
    <dataValidation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L83:M83"/>
    <dataValidation allowBlank="1" showInputMessage="1" showErrorMessage="1" errorTitle="Entrada no válida" error="Por favor escriba un número" promptTitle="Escriba un número en esta casilla" prompt=" Registre el número de la cédula de ciudadanía o del RUT del Contratista SIN PUNTOS NI COMAS" sqref="L56 L58"/>
    <dataValidation type="list" allowBlank="1" showInputMessage="1" showErrorMessage="1" errorTitle="Entrada no válida" error="Por favor seleccione un elemento de la lista" promptTitle="Seleccione un elemento de la lista" prompt=" Seleccione de la lista la NATURALEZA JURÍDICA del Contratista" sqref="N98:N399 N402:N446">
      <formula1>#REF!</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N447:N448">
      <formula1>$G$351024:$G$351028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N400:N401">
      <formula1>$G$350809:$G$350813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N97">
      <formula1>#REF!</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N96">
      <formula1>#REF!</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N61:N95 N37:N58">
      <formula1>#REF!</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N59:N60 P59">
      <formula1>#REF!</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O98:O399 O402:O446">
      <formula1>#REF!</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O447:O448">
      <formula1>$H$351024:$H$351029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O400:O401">
      <formula1>$H$350809:$H$350814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O97">
      <formula1>#REF!</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O96">
      <formula1>#REF!</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O61:O95 O37:O58 P81">
      <formula1>#REF!</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O59:O60 R59">
      <formula1>#REF!</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P393 P379 P388 R73 R91 R70 R63 R65 R68 R55:R58 R86:R88 R60 R77:R78 R413:R417 R371:R372 R380:R381 R389:R390 R245:R266 R448 R408:R409 R394 R385 R375:R378 R387 R392 R97:R243 R398:R401 R268:R367">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P162">
      <formula1>-99999999999</formula1>
      <formula2>99999999999</formula2>
    </dataValidation>
    <dataValidation allowBlank="1" showInputMessage="1" showErrorMessage="1" errorTitle="Entrada no válida" error="Por favor escriba un número" promptTitle="Escriba un número en esta casilla" prompt=" Registre el NIT del Contratista  SIN DÍGITO DE VERIFICACIÓN, NI PUNTOS NI COMAS." sqref="R50"/>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T400">
      <formula1>$O$350809:$O$350812</formula1>
    </dataValidation>
  </dataValidations>
  <hyperlinks>
    <hyperlink ref="Y62" r:id="rId1"/>
    <hyperlink ref="Y91" r:id="rId2"/>
    <hyperlink ref="Y90" r:id="rId3"/>
    <hyperlink ref="Y60" r:id="rId4"/>
    <hyperlink ref="Y185" r:id="rId5"/>
    <hyperlink ref="Y193" r:id="rId6"/>
    <hyperlink ref="Y282" r:id="rId7"/>
    <hyperlink ref="Y298" r:id="rId8"/>
    <hyperlink ref="Y336" r:id="rId9"/>
    <hyperlink ref="Y339" r:id="rId10"/>
    <hyperlink ref="Y432" r:id="rId11"/>
    <hyperlink ref="Y326" r:id="rId1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7"/>
  <sheetViews>
    <sheetView workbookViewId="0">
      <selection sqref="A1:XFD1048576"/>
    </sheetView>
  </sheetViews>
  <sheetFormatPr baseColWidth="10" defaultColWidth="9.140625" defaultRowHeight="15" x14ac:dyDescent="0.25"/>
  <cols>
    <col min="1" max="1" width="9.140625" style="181"/>
    <col min="2" max="2" width="21" style="181" customWidth="1"/>
    <col min="3" max="3" width="32" style="181" customWidth="1"/>
    <col min="4" max="5" width="19" style="181" customWidth="1"/>
    <col min="6" max="6" width="21" style="181" customWidth="1"/>
    <col min="7" max="7" width="34" style="181" customWidth="1"/>
    <col min="8" max="8" width="30" style="181" customWidth="1"/>
    <col min="9" max="9" width="39" style="181" customWidth="1"/>
    <col min="10" max="10" width="42" style="181" customWidth="1"/>
    <col min="11" max="11" width="34" style="181" customWidth="1"/>
    <col min="12" max="12" width="54" style="181" customWidth="1"/>
    <col min="13" max="15" width="38" style="181" customWidth="1"/>
    <col min="16" max="16" width="35" style="181" customWidth="1"/>
    <col min="17" max="17" width="24" style="181" customWidth="1"/>
    <col min="18" max="18" width="29" style="181" customWidth="1"/>
    <col min="19" max="19" width="23" style="181" customWidth="1"/>
    <col min="20" max="20" width="19" style="181" customWidth="1"/>
    <col min="21" max="21" width="16.42578125" style="181" customWidth="1"/>
    <col min="22" max="24" width="16.5703125" style="181" customWidth="1"/>
    <col min="25" max="25" width="17.140625" style="181" customWidth="1"/>
    <col min="26" max="26" width="15.85546875" style="181" customWidth="1"/>
    <col min="27" max="27" width="14.140625" style="181" customWidth="1"/>
    <col min="28" max="28" width="17" style="181" customWidth="1"/>
    <col min="29" max="29" width="13.5703125" style="181" customWidth="1"/>
    <col min="30" max="30" width="21.42578125" style="181" customWidth="1"/>
    <col min="31" max="33" width="9.140625" style="181"/>
    <col min="34" max="34" width="25.42578125" style="181" customWidth="1"/>
    <col min="35" max="35" width="10.7109375" style="181" bestFit="1" customWidth="1"/>
    <col min="36" max="36" width="14.85546875" style="181" customWidth="1"/>
    <col min="37" max="37" width="19.5703125" style="181" customWidth="1"/>
    <col min="38" max="38" width="10.7109375" style="181" bestFit="1" customWidth="1"/>
    <col min="39" max="39" width="10.140625" style="181" customWidth="1"/>
    <col min="40" max="40" width="11" style="181" customWidth="1"/>
    <col min="41" max="41" width="10.85546875" style="181" customWidth="1"/>
    <col min="42" max="42" width="10.7109375" style="181" customWidth="1"/>
    <col min="43" max="43" width="13" style="181" customWidth="1"/>
    <col min="44" max="44" width="12.42578125" style="181" customWidth="1"/>
    <col min="45" max="45" width="14.28515625" style="181" customWidth="1"/>
    <col min="46" max="46" width="11.7109375" style="181" customWidth="1"/>
    <col min="47" max="47" width="11.85546875" style="181" customWidth="1"/>
    <col min="48" max="48" width="11.42578125" style="181" customWidth="1"/>
    <col min="49" max="49" width="12.5703125" style="181" customWidth="1"/>
    <col min="50" max="50" width="11.42578125" style="181" customWidth="1"/>
    <col min="51" max="51" width="12.140625" style="181" customWidth="1"/>
    <col min="52" max="53" width="12.7109375" style="181" customWidth="1"/>
    <col min="54" max="57" width="20" style="181" customWidth="1"/>
    <col min="58" max="58" width="13.5703125" style="181" customWidth="1"/>
    <col min="59" max="59" width="14.85546875" style="181" customWidth="1"/>
    <col min="60" max="60" width="16.42578125" style="181" customWidth="1"/>
    <col min="61" max="63" width="10.7109375" style="181" bestFit="1" customWidth="1"/>
    <col min="64" max="64" width="15.7109375" style="181" customWidth="1"/>
    <col min="65" max="65" width="20" style="181" customWidth="1"/>
    <col min="66" max="66" width="15.7109375" style="181" customWidth="1"/>
    <col min="67" max="67" width="16.28515625" style="181" customWidth="1"/>
    <col min="68" max="68" width="15.28515625" style="181" customWidth="1"/>
    <col min="69" max="69" width="19.5703125" style="181" customWidth="1"/>
    <col min="70" max="70" width="15.140625" style="181" customWidth="1"/>
    <col min="71" max="71" width="16.28515625" style="181" customWidth="1"/>
    <col min="72" max="72" width="14.5703125" style="181" customWidth="1"/>
    <col min="73" max="73" width="15.42578125" style="181" customWidth="1"/>
    <col min="74" max="16384" width="9.140625" style="181"/>
  </cols>
  <sheetData>
    <row r="1" spans="1:74" ht="75.75" customHeight="1" x14ac:dyDescent="0.25">
      <c r="A1" s="157" t="s">
        <v>1774</v>
      </c>
      <c r="B1" s="158" t="s">
        <v>1775</v>
      </c>
      <c r="C1" s="159" t="s">
        <v>1776</v>
      </c>
      <c r="D1" s="159" t="s">
        <v>1777</v>
      </c>
      <c r="E1" s="159" t="s">
        <v>1778</v>
      </c>
      <c r="F1" s="159" t="s">
        <v>1779</v>
      </c>
      <c r="G1" s="159" t="s">
        <v>1780</v>
      </c>
      <c r="H1" s="159" t="s">
        <v>1781</v>
      </c>
      <c r="I1" s="159" t="s">
        <v>1782</v>
      </c>
      <c r="J1" s="159" t="s">
        <v>1783</v>
      </c>
      <c r="K1" s="159" t="s">
        <v>1784</v>
      </c>
      <c r="L1" s="159" t="s">
        <v>1785</v>
      </c>
      <c r="M1" s="159" t="s">
        <v>1786</v>
      </c>
      <c r="N1" s="160" t="s">
        <v>1787</v>
      </c>
      <c r="O1" s="160" t="s">
        <v>1788</v>
      </c>
      <c r="P1" s="159" t="s">
        <v>1789</v>
      </c>
      <c r="Q1" s="159" t="s">
        <v>1790</v>
      </c>
      <c r="R1" s="159" t="s">
        <v>1791</v>
      </c>
      <c r="S1" s="159" t="s">
        <v>1792</v>
      </c>
      <c r="T1" s="161" t="s">
        <v>1793</v>
      </c>
      <c r="U1" s="162" t="s">
        <v>1794</v>
      </c>
      <c r="V1" s="162" t="s">
        <v>1795</v>
      </c>
      <c r="W1" s="163" t="s">
        <v>1796</v>
      </c>
      <c r="X1" s="163" t="s">
        <v>1797</v>
      </c>
      <c r="Y1" s="164" t="s">
        <v>1798</v>
      </c>
      <c r="Z1" s="164" t="s">
        <v>1799</v>
      </c>
      <c r="AA1" s="164" t="s">
        <v>1800</v>
      </c>
      <c r="AB1" s="164" t="s">
        <v>1801</v>
      </c>
      <c r="AC1" s="164" t="s">
        <v>1802</v>
      </c>
      <c r="AD1" s="164" t="s">
        <v>1803</v>
      </c>
      <c r="AE1" s="164" t="s">
        <v>1</v>
      </c>
      <c r="AF1" s="165" t="s">
        <v>1804</v>
      </c>
      <c r="AG1" s="165" t="s">
        <v>1805</v>
      </c>
      <c r="AH1" s="166" t="s">
        <v>1806</v>
      </c>
      <c r="AI1" s="165" t="s">
        <v>1807</v>
      </c>
      <c r="AJ1" s="167" t="s">
        <v>1808</v>
      </c>
      <c r="AK1" s="166" t="s">
        <v>1809</v>
      </c>
      <c r="AL1" s="164" t="s">
        <v>1810</v>
      </c>
      <c r="AM1" s="168" t="s">
        <v>1811</v>
      </c>
      <c r="AN1" s="168" t="s">
        <v>1812</v>
      </c>
      <c r="AO1" s="168" t="s">
        <v>1813</v>
      </c>
      <c r="AP1" s="169" t="s">
        <v>1814</v>
      </c>
      <c r="AQ1" s="168" t="s">
        <v>1815</v>
      </c>
      <c r="AR1" s="168" t="s">
        <v>1816</v>
      </c>
      <c r="AS1" s="168" t="s">
        <v>1817</v>
      </c>
      <c r="AT1" s="168" t="s">
        <v>1818</v>
      </c>
      <c r="AU1" s="168" t="s">
        <v>1819</v>
      </c>
      <c r="AV1" s="168" t="s">
        <v>1820</v>
      </c>
      <c r="AW1" s="168" t="s">
        <v>1821</v>
      </c>
      <c r="AX1" s="168" t="s">
        <v>1822</v>
      </c>
      <c r="AY1" s="168" t="s">
        <v>1823</v>
      </c>
      <c r="AZ1" s="168" t="s">
        <v>1824</v>
      </c>
      <c r="BA1" s="170" t="s">
        <v>1825</v>
      </c>
      <c r="BB1" s="168" t="s">
        <v>1826</v>
      </c>
      <c r="BC1" s="168" t="s">
        <v>1827</v>
      </c>
      <c r="BD1" s="168" t="s">
        <v>1828</v>
      </c>
      <c r="BE1" s="168" t="s">
        <v>1829</v>
      </c>
      <c r="BF1" s="171" t="s">
        <v>1830</v>
      </c>
      <c r="BG1" s="172" t="s">
        <v>1831</v>
      </c>
      <c r="BH1" s="173" t="s">
        <v>1832</v>
      </c>
      <c r="BI1" s="174" t="s">
        <v>1833</v>
      </c>
      <c r="BJ1" s="175" t="s">
        <v>1834</v>
      </c>
      <c r="BK1" s="176" t="s">
        <v>1835</v>
      </c>
      <c r="BL1" s="177" t="s">
        <v>1836</v>
      </c>
      <c r="BM1" s="178" t="s">
        <v>1837</v>
      </c>
      <c r="BN1" s="179" t="s">
        <v>1838</v>
      </c>
      <c r="BO1" s="180" t="s">
        <v>1839</v>
      </c>
      <c r="BP1" s="180" t="s">
        <v>1840</v>
      </c>
      <c r="BQ1" s="177" t="s">
        <v>1841</v>
      </c>
      <c r="BR1" s="178" t="s">
        <v>1837</v>
      </c>
      <c r="BS1" s="179" t="s">
        <v>1838</v>
      </c>
      <c r="BT1" s="180" t="s">
        <v>1839</v>
      </c>
      <c r="BU1" s="180" t="s">
        <v>1842</v>
      </c>
      <c r="BV1" s="181" t="s">
        <v>1843</v>
      </c>
    </row>
    <row r="2" spans="1:74" ht="16.5" x14ac:dyDescent="0.3">
      <c r="A2" s="157">
        <v>1</v>
      </c>
      <c r="B2" s="181" t="s">
        <v>1844</v>
      </c>
      <c r="C2" s="182" t="s">
        <v>1845</v>
      </c>
      <c r="D2" s="182"/>
      <c r="E2" s="182" t="s">
        <v>1846</v>
      </c>
      <c r="F2" s="182">
        <v>107630</v>
      </c>
      <c r="G2" s="183">
        <v>45029</v>
      </c>
      <c r="H2" s="182" t="s">
        <v>781</v>
      </c>
      <c r="I2" s="182" t="s">
        <v>1645</v>
      </c>
      <c r="J2" s="184">
        <v>800219876</v>
      </c>
      <c r="K2" s="182"/>
      <c r="L2" s="182" t="s">
        <v>1847</v>
      </c>
      <c r="M2" s="182" t="s">
        <v>1121</v>
      </c>
      <c r="N2" s="182" t="s">
        <v>1848</v>
      </c>
      <c r="O2" s="182">
        <v>80242333</v>
      </c>
      <c r="P2" s="182" t="s">
        <v>1849</v>
      </c>
      <c r="Q2" s="182" t="s">
        <v>1850</v>
      </c>
      <c r="R2" s="185">
        <v>36600000</v>
      </c>
      <c r="S2" s="182">
        <v>261</v>
      </c>
      <c r="T2" s="186" t="s">
        <v>1851</v>
      </c>
      <c r="U2" s="184">
        <v>0</v>
      </c>
      <c r="V2" s="184">
        <v>0</v>
      </c>
      <c r="W2" s="187">
        <v>10282381</v>
      </c>
      <c r="X2" s="186" t="s">
        <v>1852</v>
      </c>
      <c r="Y2" s="188" t="s">
        <v>1853</v>
      </c>
      <c r="Z2" s="184" t="s">
        <v>1121</v>
      </c>
      <c r="AA2" s="189">
        <v>45029</v>
      </c>
      <c r="AB2" s="189">
        <v>45291</v>
      </c>
      <c r="AC2" s="184">
        <v>0</v>
      </c>
      <c r="AD2" s="184" t="s">
        <v>1854</v>
      </c>
      <c r="AE2" s="184" t="s">
        <v>23</v>
      </c>
      <c r="AF2" s="184">
        <v>36523</v>
      </c>
      <c r="AG2" s="184">
        <v>35923</v>
      </c>
      <c r="AH2" s="190">
        <v>36600000</v>
      </c>
      <c r="AI2" s="189">
        <v>45021</v>
      </c>
      <c r="AJ2" s="184">
        <v>47623</v>
      </c>
      <c r="AK2" s="190">
        <v>36600000</v>
      </c>
      <c r="AL2" s="189">
        <v>45034</v>
      </c>
      <c r="AM2" s="191"/>
      <c r="AN2" s="191"/>
      <c r="AO2" s="191"/>
      <c r="AP2" s="191"/>
      <c r="AQ2" s="191"/>
      <c r="AR2" s="191"/>
      <c r="AS2" s="191"/>
      <c r="AT2" s="191"/>
      <c r="AU2" s="191"/>
      <c r="AV2" s="191"/>
      <c r="AW2" s="191"/>
      <c r="AX2" s="191"/>
      <c r="AY2" s="191">
        <f>(AM2+AN2+AO2+AP2+AQ2+AR2+AS2+AR2+AT2+AU2+AV2+AW2+AX2)</f>
        <v>0</v>
      </c>
      <c r="AZ2" s="191">
        <f>(R2-AM2-AN2-AO2-AP2-AQ2-AR2-AS2-AT2-AU2-AV2-AW2-AX2)</f>
        <v>36600000</v>
      </c>
      <c r="BA2" s="191">
        <f>(R2+U2-V2)</f>
        <v>36600000</v>
      </c>
      <c r="BB2" s="192" t="s">
        <v>1855</v>
      </c>
      <c r="BC2" s="27" t="s">
        <v>1856</v>
      </c>
      <c r="BD2" s="184">
        <v>2023</v>
      </c>
      <c r="BE2" s="184" t="s">
        <v>1857</v>
      </c>
      <c r="BF2" s="193">
        <v>44956</v>
      </c>
      <c r="BG2" s="181" t="s">
        <v>1858</v>
      </c>
      <c r="BJ2" s="194"/>
      <c r="BK2" s="195"/>
      <c r="BV2" s="181" t="s">
        <v>23</v>
      </c>
    </row>
    <row r="3" spans="1:74" ht="16.5" x14ac:dyDescent="0.3">
      <c r="A3" s="157">
        <v>2</v>
      </c>
      <c r="B3" s="181" t="s">
        <v>1859</v>
      </c>
      <c r="C3" s="182" t="s">
        <v>1845</v>
      </c>
      <c r="D3" s="182"/>
      <c r="E3" s="182" t="s">
        <v>1846</v>
      </c>
      <c r="F3" s="182">
        <v>107699</v>
      </c>
      <c r="G3" s="183">
        <v>45030</v>
      </c>
      <c r="H3" s="182" t="s">
        <v>781</v>
      </c>
      <c r="I3" s="182" t="s">
        <v>1645</v>
      </c>
      <c r="J3" s="182">
        <v>800219876</v>
      </c>
      <c r="K3" s="182"/>
      <c r="L3" s="182" t="s">
        <v>1847</v>
      </c>
      <c r="M3" s="182" t="s">
        <v>1121</v>
      </c>
      <c r="N3" s="182" t="s">
        <v>1848</v>
      </c>
      <c r="O3" s="182">
        <v>80242333</v>
      </c>
      <c r="P3" s="182" t="s">
        <v>1849</v>
      </c>
      <c r="Q3" s="196" t="s">
        <v>1860</v>
      </c>
      <c r="R3" s="185">
        <v>51105000</v>
      </c>
      <c r="S3" s="182">
        <v>260</v>
      </c>
      <c r="T3" s="186" t="s">
        <v>1851</v>
      </c>
      <c r="U3" s="184">
        <v>0</v>
      </c>
      <c r="V3" s="184">
        <v>0</v>
      </c>
      <c r="W3" s="187">
        <v>10282381</v>
      </c>
      <c r="X3" s="186" t="s">
        <v>1852</v>
      </c>
      <c r="Y3" s="188" t="s">
        <v>1861</v>
      </c>
      <c r="Z3" s="184" t="s">
        <v>1121</v>
      </c>
      <c r="AA3" s="194">
        <v>45034</v>
      </c>
      <c r="AB3" s="189">
        <v>45290</v>
      </c>
      <c r="AC3" s="184">
        <v>0</v>
      </c>
      <c r="AD3" s="184" t="s">
        <v>1862</v>
      </c>
      <c r="AE3" s="184" t="s">
        <v>23</v>
      </c>
      <c r="AF3" s="184">
        <v>37923</v>
      </c>
      <c r="AG3" s="184">
        <v>36523</v>
      </c>
      <c r="AH3" s="190">
        <v>51105000</v>
      </c>
      <c r="AI3" s="189">
        <v>45026</v>
      </c>
      <c r="AJ3" s="197">
        <v>47523</v>
      </c>
      <c r="AK3" s="190">
        <v>51105000</v>
      </c>
      <c r="AL3" s="189">
        <v>45034</v>
      </c>
      <c r="AM3" s="191"/>
      <c r="AN3" s="191"/>
      <c r="AO3" s="191"/>
      <c r="AP3" s="191"/>
      <c r="AQ3" s="191"/>
      <c r="AR3" s="191"/>
      <c r="AS3" s="191"/>
      <c r="AT3" s="191"/>
      <c r="AU3" s="191"/>
      <c r="AV3" s="191"/>
      <c r="AW3" s="191"/>
      <c r="AX3" s="191"/>
      <c r="AY3" s="191"/>
      <c r="AZ3" s="191">
        <v>51105000</v>
      </c>
      <c r="BA3" s="191">
        <v>51105000</v>
      </c>
      <c r="BB3" s="198" t="s">
        <v>1863</v>
      </c>
      <c r="BC3" s="27"/>
      <c r="BD3" s="184">
        <v>2023</v>
      </c>
      <c r="BE3" s="184" t="s">
        <v>1857</v>
      </c>
      <c r="BF3" s="193">
        <v>44956</v>
      </c>
      <c r="BG3" s="181" t="s">
        <v>1858</v>
      </c>
      <c r="BI3" s="181">
        <v>260</v>
      </c>
      <c r="BJ3" s="194"/>
      <c r="BK3" s="194"/>
      <c r="BV3" s="181" t="s">
        <v>23</v>
      </c>
    </row>
    <row r="4" spans="1:74" x14ac:dyDescent="0.25">
      <c r="A4" s="157">
        <v>3</v>
      </c>
      <c r="B4" s="181" t="s">
        <v>1864</v>
      </c>
      <c r="C4" s="182" t="s">
        <v>1845</v>
      </c>
      <c r="D4" s="182"/>
      <c r="E4" s="182"/>
      <c r="F4" s="182"/>
      <c r="G4" s="183"/>
      <c r="H4" s="182"/>
      <c r="I4" s="182"/>
      <c r="J4" s="182"/>
      <c r="K4" s="182"/>
      <c r="L4" s="182"/>
      <c r="M4" s="182"/>
      <c r="N4" s="182"/>
      <c r="O4" s="182"/>
      <c r="P4" s="182"/>
      <c r="Q4" s="182"/>
      <c r="R4" s="185"/>
      <c r="S4" s="182"/>
      <c r="T4" s="182"/>
      <c r="U4" s="184"/>
      <c r="V4" s="184"/>
      <c r="W4" s="199"/>
      <c r="X4" s="182"/>
      <c r="Y4" s="184"/>
      <c r="Z4" s="184"/>
      <c r="AA4" s="189"/>
      <c r="AB4" s="189"/>
      <c r="AC4" s="184"/>
      <c r="AD4" s="184"/>
      <c r="AE4" s="184"/>
      <c r="AF4" s="184"/>
      <c r="AG4" s="184"/>
      <c r="AH4" s="184"/>
      <c r="AI4" s="189"/>
      <c r="AJ4" s="184"/>
      <c r="AK4" s="184"/>
      <c r="AL4" s="189"/>
      <c r="AM4" s="191"/>
      <c r="AN4" s="191"/>
      <c r="AO4" s="191"/>
      <c r="AP4" s="191"/>
      <c r="AQ4" s="191"/>
      <c r="AR4" s="191"/>
      <c r="AS4" s="191"/>
      <c r="AT4" s="191"/>
      <c r="AU4" s="191"/>
      <c r="AV4" s="191"/>
      <c r="AW4" s="191"/>
      <c r="AX4" s="191"/>
      <c r="AY4" s="191"/>
      <c r="AZ4" s="191"/>
      <c r="BA4" s="191"/>
      <c r="BB4" s="200"/>
      <c r="BC4" s="27"/>
      <c r="BD4" s="184"/>
      <c r="BE4" s="184"/>
      <c r="BF4" s="193">
        <v>44956</v>
      </c>
      <c r="BG4" s="201"/>
      <c r="BK4" s="194"/>
    </row>
    <row r="5" spans="1:74" ht="15.75" customHeight="1" x14ac:dyDescent="0.25">
      <c r="A5" s="157">
        <v>4</v>
      </c>
      <c r="B5" s="181" t="s">
        <v>1865</v>
      </c>
      <c r="C5" s="182" t="s">
        <v>1845</v>
      </c>
      <c r="D5" s="182"/>
      <c r="E5" s="182"/>
      <c r="F5" s="182"/>
      <c r="G5" s="183"/>
      <c r="H5" s="182"/>
      <c r="I5" s="182"/>
      <c r="J5" s="182"/>
      <c r="K5" s="182"/>
      <c r="L5" s="182"/>
      <c r="M5" s="182"/>
      <c r="N5" s="202"/>
      <c r="O5" s="203"/>
      <c r="P5" s="182"/>
      <c r="Q5" s="182"/>
      <c r="R5" s="182"/>
      <c r="S5" s="182"/>
      <c r="T5" s="182"/>
      <c r="U5" s="184"/>
      <c r="V5" s="184"/>
      <c r="W5" s="199"/>
      <c r="X5" s="182"/>
      <c r="Y5" s="184"/>
      <c r="Z5" s="184"/>
      <c r="AA5" s="189"/>
      <c r="AB5" s="189"/>
      <c r="AC5" s="184"/>
      <c r="AD5" s="184"/>
      <c r="AE5" s="184"/>
      <c r="AF5" s="184"/>
      <c r="AG5" s="184"/>
      <c r="AH5" s="184"/>
      <c r="AI5" s="189"/>
      <c r="AJ5" s="184"/>
      <c r="AK5" s="184"/>
      <c r="AL5" s="189"/>
      <c r="AM5" s="191"/>
      <c r="AN5" s="191"/>
      <c r="AO5" s="191"/>
      <c r="AP5" s="191"/>
      <c r="AQ5" s="185"/>
      <c r="AR5" s="191"/>
      <c r="AS5" s="185"/>
      <c r="AT5" s="185"/>
      <c r="AU5" s="185"/>
      <c r="AV5" s="204"/>
      <c r="AW5" s="190"/>
      <c r="AX5" s="191"/>
      <c r="AY5" s="191"/>
      <c r="AZ5" s="191"/>
      <c r="BA5" s="191"/>
      <c r="BB5" s="200"/>
      <c r="BC5" s="27"/>
      <c r="BD5" s="184"/>
      <c r="BE5" s="184"/>
      <c r="BF5" s="193">
        <v>44956</v>
      </c>
      <c r="BG5" s="201"/>
      <c r="BJ5" s="194"/>
      <c r="BK5" s="194"/>
      <c r="BL5" s="201"/>
      <c r="BM5" s="201"/>
      <c r="BN5" s="201"/>
      <c r="BO5" s="201"/>
    </row>
    <row r="6" spans="1:74" ht="15.75" customHeight="1" x14ac:dyDescent="0.25">
      <c r="A6" s="157">
        <v>5</v>
      </c>
      <c r="B6" s="181" t="s">
        <v>1866</v>
      </c>
      <c r="C6" s="182" t="s">
        <v>1845</v>
      </c>
      <c r="D6" s="182"/>
      <c r="E6" s="182"/>
      <c r="F6" s="182"/>
      <c r="G6" s="183"/>
      <c r="H6" s="182"/>
      <c r="I6" s="182"/>
      <c r="J6" s="182"/>
      <c r="K6" s="182"/>
      <c r="L6" s="182"/>
      <c r="M6" s="182"/>
      <c r="N6" s="202"/>
      <c r="O6" s="203"/>
      <c r="P6" s="182"/>
      <c r="Q6" s="182"/>
      <c r="R6" s="182"/>
      <c r="S6" s="182"/>
      <c r="T6" s="182"/>
      <c r="U6" s="190"/>
      <c r="V6" s="184"/>
      <c r="W6" s="199"/>
      <c r="X6" s="182"/>
      <c r="Y6" s="182"/>
      <c r="Z6" s="184"/>
      <c r="AA6" s="189"/>
      <c r="AB6" s="189"/>
      <c r="AC6" s="184"/>
      <c r="AD6" s="184"/>
      <c r="AE6" s="184"/>
      <c r="AF6" s="184"/>
      <c r="AG6" s="184"/>
      <c r="AH6" s="184"/>
      <c r="AI6" s="189"/>
      <c r="AJ6" s="184"/>
      <c r="AK6" s="184"/>
      <c r="AL6" s="189"/>
      <c r="AM6" s="191"/>
      <c r="AN6" s="191"/>
      <c r="AO6" s="191"/>
      <c r="AP6" s="191"/>
      <c r="AQ6" s="185"/>
      <c r="AR6" s="185"/>
      <c r="AS6" s="185"/>
      <c r="AT6" s="185"/>
      <c r="AU6" s="191"/>
      <c r="AV6" s="185"/>
      <c r="AW6" s="190"/>
      <c r="AX6" s="191"/>
      <c r="AY6" s="191"/>
      <c r="AZ6" s="191"/>
      <c r="BA6" s="191"/>
      <c r="BB6" s="205"/>
      <c r="BC6" s="27"/>
      <c r="BD6" s="184"/>
      <c r="BE6" s="184"/>
      <c r="BF6" s="193">
        <v>44956</v>
      </c>
      <c r="BG6" s="201"/>
      <c r="BI6" s="201"/>
      <c r="BJ6" s="194"/>
      <c r="BK6" s="194"/>
    </row>
    <row r="7" spans="1:74" ht="15.75" customHeight="1" x14ac:dyDescent="0.25">
      <c r="A7" s="157">
        <v>6</v>
      </c>
      <c r="B7" s="181" t="s">
        <v>1867</v>
      </c>
      <c r="C7" s="182" t="s">
        <v>1845</v>
      </c>
      <c r="D7" s="182"/>
      <c r="E7" s="182"/>
      <c r="F7" s="182"/>
      <c r="G7" s="183"/>
      <c r="H7" s="182"/>
      <c r="I7" s="182"/>
      <c r="J7" s="182"/>
      <c r="K7" s="182"/>
      <c r="L7" s="182"/>
      <c r="M7" s="182"/>
      <c r="N7" s="182"/>
      <c r="O7" s="182"/>
      <c r="P7" s="182"/>
      <c r="Q7" s="182"/>
      <c r="R7" s="182"/>
      <c r="S7" s="182"/>
      <c r="T7" s="182"/>
      <c r="U7" s="184"/>
      <c r="V7" s="184"/>
      <c r="W7" s="199"/>
      <c r="X7" s="182"/>
      <c r="Y7" s="184"/>
      <c r="Z7" s="184"/>
      <c r="AA7" s="189"/>
      <c r="AB7" s="189"/>
      <c r="AC7" s="184"/>
      <c r="AD7" s="184"/>
      <c r="AE7" s="184"/>
      <c r="AF7" s="184"/>
      <c r="AG7" s="184"/>
      <c r="AH7" s="184"/>
      <c r="AI7" s="189"/>
      <c r="AJ7" s="184"/>
      <c r="AK7" s="184"/>
      <c r="AL7" s="189"/>
      <c r="AM7" s="191"/>
      <c r="AN7" s="191"/>
      <c r="AO7" s="191"/>
      <c r="AP7" s="191"/>
      <c r="AQ7" s="191"/>
      <c r="AR7" s="191"/>
      <c r="AS7" s="191"/>
      <c r="AT7" s="191"/>
      <c r="AU7" s="191"/>
      <c r="AV7" s="191"/>
      <c r="AW7" s="191"/>
      <c r="AX7" s="191"/>
      <c r="AY7" s="191"/>
      <c r="AZ7" s="191"/>
      <c r="BA7" s="191"/>
      <c r="BB7" s="205"/>
      <c r="BC7" s="27"/>
      <c r="BD7" s="184"/>
      <c r="BE7" s="184"/>
      <c r="BF7" s="193">
        <v>44956</v>
      </c>
      <c r="BG7" s="201"/>
      <c r="BI7" s="201"/>
      <c r="BJ7" s="194"/>
      <c r="BK7" s="194"/>
    </row>
  </sheetData>
  <dataValidations count="1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C7">
      <formula1>#REF!</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E7">
      <formula1>#REF!</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2:H7">
      <formula1>#REF!</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2:I7">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2:L7">
      <formula1>#REF!</formula1>
    </dataValidation>
    <dataValidation allowBlank="1" showInputMessage="1" showErrorMessage="1" errorTitle="Entrada no válida" error="Por favor escriba un número" promptTitle="Escriba un número en esta casilla" prompt=" Registre EN NÚMERO DE DÍAS el tiempo de adición si lo hubo. De lo contrario registre 0 (CERO)." sqref="Y6"/>
    <dataValidation type="textLength" allowBlank="1" showInputMessage="1" error="Escriba un texto " promptTitle="Cualquier contenido" prompt=" Registre COMPLETO nombres y apellidos del Supervisor del contrato." sqref="X7 X2:X4">
      <formula1>0</formula1>
      <formula2>3500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W7 W2:W4">
      <formula1>-99999999999</formula1>
      <formula2>99999999999</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T2:T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S2:S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R2:R7">
      <formula1>-2147483647</formula1>
      <formula2>2147483647</formula2>
    </dataValidation>
    <dataValidation type="textLength" allowBlank="1" showInputMessage="1" error="Escriba un texto  Maximo 390 Caracteres" promptTitle="Cualquier contenido Maximo 390 Caracteres" prompt=" Registre DE MANERA BREVE el OBJETO de la orden. (MÁX. 390 CARACTERES)" sqref="Q2 Q4:Q7">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P2:P7">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3:J7 K2:K7">
      <formula1>-99999999999</formula1>
      <formula2>99999999999</formula2>
    </dataValidation>
    <dataValidation type="date" allowBlank="1" showInputMessage="1" errorTitle="Entrada no válida" error="Por favor escriba una fecha válida (AAAA/MM/DD)" promptTitle="Ingrese una fecha (AAAA/MM/DD)" prompt=" Registre la fecha en la cual se SUSCRIBIÓ la orden (Formato AAAA/MM/DD)." sqref="G2:G7">
      <formula1>1900/1/1</formula1>
      <formula2>3000/1/1</formula2>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2:F7">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2:D7">
      <formula1>0</formula1>
      <formula2>290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M7 N5:O7 M2:O4">
      <formula1>0</formula1>
      <formula2>390</formula2>
    </dataValidation>
  </dataValidations>
  <hyperlinks>
    <hyperlink ref="BC2"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351034"/>
  <sheetViews>
    <sheetView zoomScale="60" zoomScaleNormal="60" workbookViewId="0">
      <selection activeCell="F2" sqref="F2"/>
    </sheetView>
  </sheetViews>
  <sheetFormatPr baseColWidth="10" defaultColWidth="9.140625" defaultRowHeight="15" x14ac:dyDescent="0.25"/>
  <cols>
    <col min="1" max="1" width="9.140625" style="181"/>
    <col min="2" max="2" width="21" style="181" customWidth="1"/>
    <col min="3" max="3" width="32" style="181" customWidth="1"/>
    <col min="4" max="4" width="19" style="181" customWidth="1"/>
    <col min="5" max="5" width="34.5703125" style="181" customWidth="1"/>
    <col min="6" max="6" width="35" style="181" customWidth="1"/>
    <col min="7" max="7" width="43" style="181" customWidth="1"/>
    <col min="8" max="8" width="47" style="181" customWidth="1"/>
    <col min="9" max="9" width="36" style="181" customWidth="1"/>
    <col min="10" max="11" width="52" style="181" customWidth="1"/>
    <col min="12" max="12" width="30" style="181" customWidth="1"/>
    <col min="13" max="13" width="46" style="181" customWidth="1"/>
    <col min="14" max="14" width="121" style="181" customWidth="1"/>
    <col min="15" max="15" width="36.85546875" style="181" customWidth="1"/>
    <col min="16" max="16" width="37.85546875" style="181" customWidth="1"/>
    <col min="17" max="17" width="11" style="181" customWidth="1"/>
    <col min="18" max="18" width="34" style="181" customWidth="1"/>
    <col min="19" max="20" width="36" style="181" customWidth="1"/>
    <col min="21" max="21" width="25" style="181" customWidth="1"/>
    <col min="22" max="22" width="39" style="181" customWidth="1"/>
    <col min="23" max="23" width="42" style="181" customWidth="1"/>
    <col min="24" max="24" width="34" style="181" customWidth="1"/>
    <col min="25" max="25" width="54" style="181" customWidth="1"/>
    <col min="26" max="26" width="38" style="181" customWidth="1"/>
    <col min="27" max="27" width="35" style="181" customWidth="1"/>
    <col min="28" max="28" width="38" style="181" customWidth="1"/>
    <col min="29" max="29" width="41" style="181" customWidth="1"/>
    <col min="30" max="30" width="33" style="181" customWidth="1"/>
    <col min="31" max="31" width="53" style="181" hidden="1" customWidth="1"/>
    <col min="32" max="32" width="34" style="181" customWidth="1"/>
    <col min="33" max="33" width="35" style="181" customWidth="1"/>
    <col min="34" max="34" width="15" style="181" customWidth="1"/>
    <col min="35" max="35" width="29" style="181" customWidth="1"/>
    <col min="36" max="40" width="32" style="181" customWidth="1"/>
    <col min="41" max="41" width="37" style="181" customWidth="1"/>
    <col min="42" max="42" width="43" style="181" customWidth="1"/>
    <col min="43" max="43" width="29.140625" style="181" customWidth="1"/>
    <col min="44" max="44" width="37.7109375" style="181" customWidth="1"/>
    <col min="45" max="45" width="38" style="181" customWidth="1"/>
    <col min="46" max="46" width="47" style="181" customWidth="1"/>
    <col min="47" max="47" width="41" style="181" customWidth="1"/>
    <col min="48" max="48" width="19" style="181" customWidth="1"/>
    <col min="49" max="49" width="16.85546875" style="181" customWidth="1"/>
    <col min="50" max="50" width="9.140625" style="181" customWidth="1"/>
    <col min="51" max="52" width="11.5703125" style="181" customWidth="1"/>
    <col min="53" max="53" width="9.140625" style="181" customWidth="1"/>
    <col min="54" max="54" width="17.5703125" style="181" customWidth="1"/>
    <col min="55" max="55" width="14.42578125" style="181" customWidth="1"/>
    <col min="56" max="56" width="15.140625" style="181" customWidth="1"/>
    <col min="57" max="57" width="15.42578125" style="181" customWidth="1"/>
    <col min="58" max="58" width="13.85546875" style="181" customWidth="1"/>
    <col min="59" max="59" width="13.5703125" style="181" customWidth="1"/>
    <col min="60" max="60" width="14.5703125" style="181" customWidth="1"/>
    <col min="61" max="61" width="24.5703125" style="181" customWidth="1"/>
    <col min="62" max="62" width="11" style="181" customWidth="1"/>
    <col min="63" max="63" width="15.5703125" style="181" customWidth="1"/>
    <col min="64" max="64" width="12.140625" style="181" customWidth="1"/>
    <col min="65" max="65" width="11.7109375" style="181" customWidth="1"/>
    <col min="66" max="66" width="13.42578125" style="181" customWidth="1"/>
    <col min="67" max="67" width="12.42578125" style="181" customWidth="1"/>
    <col min="68" max="68" width="14.85546875" style="181" customWidth="1"/>
    <col min="69" max="69" width="18.28515625" style="181" customWidth="1"/>
    <col min="70" max="70" width="13.7109375" style="181" customWidth="1"/>
    <col min="71" max="71" width="14.42578125" style="181" customWidth="1"/>
    <col min="72" max="72" width="25.42578125" style="181" customWidth="1"/>
    <col min="73" max="73" width="11" style="181" customWidth="1"/>
    <col min="74" max="74" width="16.85546875" style="181" customWidth="1"/>
    <col min="75" max="76" width="19.7109375" style="181" customWidth="1"/>
    <col min="77" max="77" width="23" style="181" customWidth="1"/>
    <col min="78" max="80" width="19.7109375" style="181" customWidth="1"/>
    <col min="81" max="81" width="17.85546875" style="181" customWidth="1"/>
    <col min="82" max="82" width="11.85546875" style="181" customWidth="1"/>
    <col min="83" max="83" width="9.140625" style="181"/>
    <col min="84" max="84" width="10.7109375" style="181" bestFit="1" customWidth="1"/>
    <col min="85" max="85" width="16.42578125" style="181" customWidth="1"/>
    <col min="86" max="86" width="14.5703125" style="181" customWidth="1"/>
    <col min="87" max="87" width="17.85546875" style="181" customWidth="1"/>
    <col min="88" max="88" width="21.7109375" style="181" customWidth="1"/>
    <col min="89" max="89" width="12.42578125" style="181" customWidth="1"/>
    <col min="90" max="90" width="14.85546875" style="181" customWidth="1"/>
    <col min="91" max="91" width="15.28515625" style="181" customWidth="1"/>
    <col min="92" max="92" width="13" style="181" customWidth="1"/>
    <col min="93" max="93" width="15.5703125" style="181" customWidth="1"/>
    <col min="94" max="94" width="13.28515625" style="181" customWidth="1"/>
    <col min="95" max="95" width="13.5703125" style="181" customWidth="1"/>
    <col min="96" max="16384" width="9.140625" style="181"/>
  </cols>
  <sheetData>
    <row r="1" spans="1:97" ht="75.75" customHeight="1" x14ac:dyDescent="0.25">
      <c r="A1" s="206" t="s">
        <v>1774</v>
      </c>
      <c r="B1" s="207" t="s">
        <v>1868</v>
      </c>
      <c r="C1" s="206" t="s">
        <v>1776</v>
      </c>
      <c r="D1" s="206" t="s">
        <v>1777</v>
      </c>
      <c r="E1" s="206" t="s">
        <v>1869</v>
      </c>
      <c r="F1" s="206" t="s">
        <v>1870</v>
      </c>
      <c r="G1" s="206" t="s">
        <v>1871</v>
      </c>
      <c r="H1" s="206" t="s">
        <v>1872</v>
      </c>
      <c r="I1" s="206" t="s">
        <v>1873</v>
      </c>
      <c r="J1" s="206" t="s">
        <v>1874</v>
      </c>
      <c r="K1" s="208" t="s">
        <v>1875</v>
      </c>
      <c r="L1" s="206" t="s">
        <v>1876</v>
      </c>
      <c r="M1" s="206" t="s">
        <v>1877</v>
      </c>
      <c r="N1" s="206" t="s">
        <v>1878</v>
      </c>
      <c r="O1" s="209" t="s">
        <v>1879</v>
      </c>
      <c r="P1" s="209" t="s">
        <v>1880</v>
      </c>
      <c r="Q1" s="206" t="s">
        <v>1833</v>
      </c>
      <c r="R1" s="206" t="s">
        <v>1881</v>
      </c>
      <c r="S1" s="206" t="s">
        <v>1882</v>
      </c>
      <c r="T1" s="209" t="s">
        <v>1883</v>
      </c>
      <c r="U1" s="206" t="s">
        <v>1884</v>
      </c>
      <c r="V1" s="206" t="s">
        <v>1885</v>
      </c>
      <c r="W1" s="206" t="s">
        <v>1886</v>
      </c>
      <c r="X1" s="206" t="s">
        <v>1887</v>
      </c>
      <c r="Y1" s="206" t="s">
        <v>1888</v>
      </c>
      <c r="Z1" s="206" t="s">
        <v>1889</v>
      </c>
      <c r="AA1" s="206" t="s">
        <v>1890</v>
      </c>
      <c r="AB1" s="206" t="s">
        <v>1891</v>
      </c>
      <c r="AC1" s="206" t="s">
        <v>1892</v>
      </c>
      <c r="AD1" s="206" t="s">
        <v>1893</v>
      </c>
      <c r="AE1" s="206" t="s">
        <v>1894</v>
      </c>
      <c r="AF1" s="206" t="s">
        <v>1797</v>
      </c>
      <c r="AG1" s="206" t="s">
        <v>1895</v>
      </c>
      <c r="AH1" s="206" t="s">
        <v>1896</v>
      </c>
      <c r="AI1" s="206" t="s">
        <v>1897</v>
      </c>
      <c r="AJ1" s="206" t="s">
        <v>1898</v>
      </c>
      <c r="AK1" s="208" t="s">
        <v>1899</v>
      </c>
      <c r="AL1" s="210" t="s">
        <v>1900</v>
      </c>
      <c r="AM1" s="208" t="s">
        <v>1901</v>
      </c>
      <c r="AN1" s="210" t="s">
        <v>1902</v>
      </c>
      <c r="AO1" s="206" t="s">
        <v>1903</v>
      </c>
      <c r="AP1" s="206" t="s">
        <v>1904</v>
      </c>
      <c r="AQ1" s="206" t="s">
        <v>1905</v>
      </c>
      <c r="AR1" s="206" t="s">
        <v>1906</v>
      </c>
      <c r="AS1" s="206" t="s">
        <v>1907</v>
      </c>
      <c r="AT1" s="206" t="s">
        <v>1908</v>
      </c>
      <c r="AU1" s="206" t="s">
        <v>1909</v>
      </c>
      <c r="AV1" s="206" t="s">
        <v>1793</v>
      </c>
      <c r="AW1" s="211" t="s">
        <v>1803</v>
      </c>
      <c r="AX1" s="212" t="s">
        <v>1</v>
      </c>
      <c r="AY1" s="211" t="s">
        <v>1910</v>
      </c>
      <c r="AZ1" s="211" t="s">
        <v>1911</v>
      </c>
      <c r="BA1" s="211" t="s">
        <v>1912</v>
      </c>
      <c r="BB1" s="211" t="s">
        <v>1806</v>
      </c>
      <c r="BC1" s="211" t="s">
        <v>1807</v>
      </c>
      <c r="BD1" s="211" t="s">
        <v>1808</v>
      </c>
      <c r="BE1" s="211" t="s">
        <v>1913</v>
      </c>
      <c r="BF1" s="211" t="s">
        <v>1914</v>
      </c>
      <c r="BG1" s="211" t="s">
        <v>1915</v>
      </c>
      <c r="BH1" s="211" t="s">
        <v>1916</v>
      </c>
      <c r="BI1" s="211" t="s">
        <v>1917</v>
      </c>
      <c r="BJ1" s="213" t="s">
        <v>1811</v>
      </c>
      <c r="BK1" s="213" t="s">
        <v>1812</v>
      </c>
      <c r="BL1" s="213" t="s">
        <v>1813</v>
      </c>
      <c r="BM1" s="213" t="s">
        <v>1918</v>
      </c>
      <c r="BN1" s="213" t="s">
        <v>1815</v>
      </c>
      <c r="BO1" s="213" t="s">
        <v>1816</v>
      </c>
      <c r="BP1" s="213" t="s">
        <v>1817</v>
      </c>
      <c r="BQ1" s="213" t="s">
        <v>1818</v>
      </c>
      <c r="BR1" s="213" t="s">
        <v>1819</v>
      </c>
      <c r="BS1" s="213" t="s">
        <v>1820</v>
      </c>
      <c r="BT1" s="213" t="s">
        <v>1821</v>
      </c>
      <c r="BU1" s="213" t="s">
        <v>1822</v>
      </c>
      <c r="BV1" s="213" t="s">
        <v>1823</v>
      </c>
      <c r="BW1" s="213" t="s">
        <v>1824</v>
      </c>
      <c r="BX1" s="214" t="s">
        <v>1825</v>
      </c>
      <c r="BY1" s="213" t="s">
        <v>1826</v>
      </c>
      <c r="BZ1" s="213" t="s">
        <v>1827</v>
      </c>
      <c r="CA1" s="213" t="s">
        <v>1828</v>
      </c>
      <c r="CB1" s="213" t="s">
        <v>1829</v>
      </c>
      <c r="CC1" s="215" t="s">
        <v>1830</v>
      </c>
      <c r="CD1" s="172" t="s">
        <v>1831</v>
      </c>
      <c r="CE1" s="173" t="s">
        <v>1832</v>
      </c>
      <c r="CF1" s="174" t="s">
        <v>1833</v>
      </c>
      <c r="CG1" s="175" t="s">
        <v>1834</v>
      </c>
      <c r="CH1" s="216" t="s">
        <v>1835</v>
      </c>
      <c r="CI1" s="177" t="s">
        <v>1836</v>
      </c>
      <c r="CJ1" s="178" t="s">
        <v>1837</v>
      </c>
      <c r="CK1" s="179" t="s">
        <v>1838</v>
      </c>
      <c r="CL1" s="180" t="s">
        <v>1839</v>
      </c>
      <c r="CM1" s="180" t="s">
        <v>1840</v>
      </c>
      <c r="CN1" s="177" t="s">
        <v>1841</v>
      </c>
      <c r="CO1" s="178" t="s">
        <v>1837</v>
      </c>
      <c r="CP1" s="179" t="s">
        <v>1838</v>
      </c>
      <c r="CQ1" s="180" t="s">
        <v>1839</v>
      </c>
      <c r="CR1" s="180" t="s">
        <v>1842</v>
      </c>
      <c r="CS1" s="217" t="s">
        <v>1843</v>
      </c>
    </row>
    <row r="2" spans="1:97" ht="16.5" x14ac:dyDescent="0.25">
      <c r="A2" s="206">
        <v>1</v>
      </c>
      <c r="B2" s="217" t="s">
        <v>1844</v>
      </c>
      <c r="C2" s="182" t="s">
        <v>1845</v>
      </c>
      <c r="D2" s="182"/>
      <c r="E2" s="218" t="s">
        <v>1919</v>
      </c>
      <c r="F2" s="219" t="s">
        <v>22</v>
      </c>
      <c r="G2" s="183">
        <v>45056</v>
      </c>
      <c r="H2" s="182" t="s">
        <v>1920</v>
      </c>
      <c r="I2" s="182" t="s">
        <v>32</v>
      </c>
      <c r="J2" s="220">
        <v>12000000</v>
      </c>
      <c r="K2" s="220">
        <v>12000000</v>
      </c>
      <c r="L2" s="221">
        <v>900062917</v>
      </c>
      <c r="M2" s="182" t="s">
        <v>1921</v>
      </c>
      <c r="N2" s="184" t="s">
        <v>31</v>
      </c>
      <c r="O2" s="217" t="s">
        <v>1922</v>
      </c>
      <c r="P2" s="221">
        <v>15456660</v>
      </c>
      <c r="Q2" s="182">
        <v>235</v>
      </c>
      <c r="R2" s="182" t="s">
        <v>1923</v>
      </c>
      <c r="S2" s="182" t="s">
        <v>1924</v>
      </c>
      <c r="T2" s="182" t="s">
        <v>1121</v>
      </c>
      <c r="U2" s="182" t="s">
        <v>1925</v>
      </c>
      <c r="V2" s="182" t="s">
        <v>1926</v>
      </c>
      <c r="W2" s="182"/>
      <c r="X2" s="182"/>
      <c r="Y2" s="182" t="s">
        <v>1927</v>
      </c>
      <c r="Z2" s="184"/>
      <c r="AA2" s="182"/>
      <c r="AB2" s="182" t="s">
        <v>1644</v>
      </c>
      <c r="AC2" s="222">
        <v>10282381</v>
      </c>
      <c r="AD2" s="182"/>
      <c r="AE2" s="182"/>
      <c r="AF2" s="182" t="s">
        <v>1928</v>
      </c>
      <c r="AG2" s="182">
        <v>235</v>
      </c>
      <c r="AH2" s="182"/>
      <c r="AI2" s="182">
        <v>0</v>
      </c>
      <c r="AJ2" s="182">
        <v>0</v>
      </c>
      <c r="AK2" s="223"/>
      <c r="AL2" s="182">
        <v>0</v>
      </c>
      <c r="AM2" s="182">
        <v>0</v>
      </c>
      <c r="AN2" s="182"/>
      <c r="AO2" s="183">
        <v>45056</v>
      </c>
      <c r="AP2" s="183">
        <v>45291</v>
      </c>
      <c r="AQ2" s="183"/>
      <c r="AR2" s="224">
        <v>100</v>
      </c>
      <c r="AS2" s="224">
        <v>100</v>
      </c>
      <c r="AT2" s="224">
        <v>100</v>
      </c>
      <c r="AU2" s="224">
        <v>100</v>
      </c>
      <c r="AV2" s="182" t="s">
        <v>1929</v>
      </c>
      <c r="AW2" s="184" t="s">
        <v>1930</v>
      </c>
      <c r="AX2" s="184" t="s">
        <v>30</v>
      </c>
      <c r="AY2" s="184" t="s">
        <v>1121</v>
      </c>
      <c r="AZ2" s="182">
        <v>2323</v>
      </c>
      <c r="BA2" s="184">
        <v>2223</v>
      </c>
      <c r="BB2" s="225" t="s">
        <v>1931</v>
      </c>
      <c r="BC2" s="226">
        <v>45029</v>
      </c>
      <c r="BD2" s="217">
        <v>2123</v>
      </c>
      <c r="BE2" s="225" t="s">
        <v>1931</v>
      </c>
      <c r="BF2" s="226">
        <v>45056</v>
      </c>
      <c r="BG2" s="189">
        <v>45056</v>
      </c>
      <c r="BH2" s="189">
        <v>45291</v>
      </c>
      <c r="BI2" s="184" t="s">
        <v>27</v>
      </c>
      <c r="BJ2" s="227">
        <v>0</v>
      </c>
      <c r="BK2" s="227">
        <v>0</v>
      </c>
      <c r="BL2" s="227">
        <v>0</v>
      </c>
      <c r="BM2" s="227">
        <v>0</v>
      </c>
      <c r="BN2" s="227">
        <v>0</v>
      </c>
      <c r="BO2" s="227">
        <v>0</v>
      </c>
      <c r="BP2" s="227">
        <v>0</v>
      </c>
      <c r="BQ2" s="227">
        <v>0</v>
      </c>
      <c r="BR2" s="227">
        <v>0</v>
      </c>
      <c r="BS2" s="227">
        <v>0</v>
      </c>
      <c r="BT2" s="227">
        <v>0</v>
      </c>
      <c r="BU2" s="227"/>
      <c r="BV2" s="225">
        <f t="shared" ref="BV2:BV10" si="0">BJ2+BK2+BL2+BM2+BN2+BO2+BP2+BQ2+BR2+BS2+BT2+BU2</f>
        <v>0</v>
      </c>
      <c r="BW2" s="225">
        <f t="shared" ref="BW2:BW10" si="1">K2-BJ2-BK2-BL2-BM2-BN2-BO2-BP2-BQ2-BR2-BS2-BT2-BU2</f>
        <v>12000000</v>
      </c>
      <c r="BX2" s="225">
        <f t="shared" ref="BX2:BX10" si="2">K2+AI2-AL2</f>
        <v>12000000</v>
      </c>
      <c r="BY2" s="228" t="s">
        <v>1932</v>
      </c>
      <c r="BZ2" s="17" t="s">
        <v>33</v>
      </c>
      <c r="CA2" s="229">
        <v>2023</v>
      </c>
      <c r="CB2" s="184" t="s">
        <v>28</v>
      </c>
      <c r="CC2" s="217"/>
      <c r="CD2" s="184" t="s">
        <v>1858</v>
      </c>
      <c r="CE2" s="184"/>
      <c r="CF2" s="182">
        <v>235</v>
      </c>
      <c r="CG2" s="189"/>
      <c r="CH2" s="189">
        <v>45291</v>
      </c>
      <c r="CI2" s="217"/>
      <c r="CJ2" s="217"/>
      <c r="CK2" s="217"/>
      <c r="CL2" s="217"/>
      <c r="CM2" s="217"/>
      <c r="CN2" s="217"/>
      <c r="CO2" s="217"/>
      <c r="CP2" s="217"/>
      <c r="CQ2" s="217"/>
      <c r="CR2" s="217"/>
      <c r="CS2" s="217" t="s">
        <v>30</v>
      </c>
    </row>
    <row r="3" spans="1:97" ht="16.5" x14ac:dyDescent="0.3">
      <c r="A3" s="206">
        <v>2</v>
      </c>
      <c r="B3" s="217" t="s">
        <v>1859</v>
      </c>
      <c r="C3" s="182" t="s">
        <v>1845</v>
      </c>
      <c r="D3" s="184"/>
      <c r="E3" s="182" t="s">
        <v>1933</v>
      </c>
      <c r="F3" s="219" t="s">
        <v>22</v>
      </c>
      <c r="G3" s="183">
        <v>45105</v>
      </c>
      <c r="H3" s="182" t="s">
        <v>1920</v>
      </c>
      <c r="I3" s="182" t="s">
        <v>35</v>
      </c>
      <c r="J3" s="220">
        <v>112000000</v>
      </c>
      <c r="K3" s="220">
        <v>100000000</v>
      </c>
      <c r="L3" s="230">
        <v>809004480</v>
      </c>
      <c r="M3" s="182" t="s">
        <v>1934</v>
      </c>
      <c r="N3" s="182" t="s">
        <v>34</v>
      </c>
      <c r="O3" s="184" t="s">
        <v>1935</v>
      </c>
      <c r="P3" s="230">
        <v>1109410770</v>
      </c>
      <c r="Q3" s="184">
        <v>170</v>
      </c>
      <c r="R3" s="182" t="s">
        <v>1936</v>
      </c>
      <c r="S3" s="182" t="s">
        <v>1937</v>
      </c>
      <c r="T3" s="182" t="s">
        <v>1938</v>
      </c>
      <c r="U3" s="182" t="s">
        <v>1925</v>
      </c>
      <c r="V3" s="182" t="s">
        <v>1926</v>
      </c>
      <c r="W3" s="184"/>
      <c r="X3" s="184"/>
      <c r="Y3" s="182" t="s">
        <v>1927</v>
      </c>
      <c r="Z3" s="184"/>
      <c r="AA3" s="184"/>
      <c r="AB3" s="182" t="s">
        <v>1644</v>
      </c>
      <c r="AC3" s="199">
        <v>14221943</v>
      </c>
      <c r="AD3" s="182"/>
      <c r="AE3" s="186" t="s">
        <v>1939</v>
      </c>
      <c r="AF3" s="186" t="s">
        <v>1939</v>
      </c>
      <c r="AG3" s="184">
        <v>170</v>
      </c>
      <c r="AH3" s="182"/>
      <c r="AI3" s="184">
        <v>0</v>
      </c>
      <c r="AJ3" s="184">
        <v>0</v>
      </c>
      <c r="AK3" s="184"/>
      <c r="AL3" s="184">
        <v>0</v>
      </c>
      <c r="AM3" s="184">
        <v>0</v>
      </c>
      <c r="AN3" s="184"/>
      <c r="AO3" s="183">
        <v>45125</v>
      </c>
      <c r="AP3" s="183">
        <v>45275</v>
      </c>
      <c r="AQ3" s="183"/>
      <c r="AR3" s="224">
        <v>100</v>
      </c>
      <c r="AS3" s="224">
        <v>100</v>
      </c>
      <c r="AT3" s="224">
        <v>100</v>
      </c>
      <c r="AU3" s="224">
        <v>100</v>
      </c>
      <c r="AV3" s="182" t="s">
        <v>1940</v>
      </c>
      <c r="AW3" s="184" t="s">
        <v>1930</v>
      </c>
      <c r="AX3" s="184" t="s">
        <v>30</v>
      </c>
      <c r="AY3" s="184" t="s">
        <v>1121</v>
      </c>
      <c r="AZ3" s="182">
        <v>4923</v>
      </c>
      <c r="BA3" s="184">
        <v>4223</v>
      </c>
      <c r="BB3" s="225">
        <v>100000000</v>
      </c>
      <c r="BC3" s="189">
        <v>45099</v>
      </c>
      <c r="BD3" s="184">
        <v>3923</v>
      </c>
      <c r="BE3" s="225">
        <v>100000000</v>
      </c>
      <c r="BF3" s="189">
        <v>45105</v>
      </c>
      <c r="BG3" s="189">
        <v>45125</v>
      </c>
      <c r="BH3" s="189">
        <v>45275</v>
      </c>
      <c r="BI3" s="184" t="s">
        <v>111</v>
      </c>
      <c r="BJ3" s="227">
        <v>0</v>
      </c>
      <c r="BK3" s="227">
        <v>0</v>
      </c>
      <c r="BL3" s="227">
        <v>0</v>
      </c>
      <c r="BM3" s="227">
        <v>0</v>
      </c>
      <c r="BN3" s="227">
        <v>0</v>
      </c>
      <c r="BO3" s="227">
        <v>0</v>
      </c>
      <c r="BP3" s="227">
        <v>0</v>
      </c>
      <c r="BQ3" s="227">
        <v>0</v>
      </c>
      <c r="BR3" s="227">
        <v>0</v>
      </c>
      <c r="BS3" s="227">
        <v>0</v>
      </c>
      <c r="BT3" s="227">
        <v>0</v>
      </c>
      <c r="BU3" s="227"/>
      <c r="BV3" s="225">
        <f t="shared" si="0"/>
        <v>0</v>
      </c>
      <c r="BW3" s="225">
        <f t="shared" si="1"/>
        <v>100000000</v>
      </c>
      <c r="BX3" s="225">
        <f t="shared" si="2"/>
        <v>100000000</v>
      </c>
      <c r="BY3" s="231" t="s">
        <v>1941</v>
      </c>
      <c r="BZ3" s="17" t="s">
        <v>36</v>
      </c>
      <c r="CA3" s="229">
        <v>2023</v>
      </c>
      <c r="CB3" s="184" t="s">
        <v>28</v>
      </c>
      <c r="CC3" s="217"/>
      <c r="CD3" s="184" t="s">
        <v>1942</v>
      </c>
      <c r="CE3" s="184"/>
      <c r="CF3" s="184">
        <v>170</v>
      </c>
      <c r="CG3" s="189"/>
      <c r="CH3" s="189">
        <v>45275</v>
      </c>
      <c r="CI3" s="184"/>
      <c r="CJ3" s="184"/>
      <c r="CK3" s="184"/>
      <c r="CL3" s="184"/>
      <c r="CM3" s="217"/>
      <c r="CN3" s="217"/>
      <c r="CO3" s="217"/>
      <c r="CP3" s="217"/>
      <c r="CQ3" s="217"/>
      <c r="CR3" s="217"/>
      <c r="CS3" s="217" t="s">
        <v>30</v>
      </c>
    </row>
    <row r="4" spans="1:97" ht="16.5" x14ac:dyDescent="0.3">
      <c r="A4" s="206">
        <v>3</v>
      </c>
      <c r="B4" s="217" t="s">
        <v>1864</v>
      </c>
      <c r="C4" s="182" t="s">
        <v>1845</v>
      </c>
      <c r="D4" s="184"/>
      <c r="E4" s="182" t="s">
        <v>1933</v>
      </c>
      <c r="F4" s="219" t="s">
        <v>37</v>
      </c>
      <c r="G4" s="183">
        <v>45105</v>
      </c>
      <c r="H4" s="182" t="s">
        <v>1920</v>
      </c>
      <c r="I4" s="182" t="s">
        <v>1943</v>
      </c>
      <c r="J4" s="220">
        <v>51000000</v>
      </c>
      <c r="K4" s="220">
        <v>45000000</v>
      </c>
      <c r="L4" s="221">
        <v>800044785</v>
      </c>
      <c r="M4" s="182" t="s">
        <v>1944</v>
      </c>
      <c r="N4" s="217" t="s">
        <v>1945</v>
      </c>
      <c r="O4" s="184" t="s">
        <v>1946</v>
      </c>
      <c r="P4" s="221">
        <v>8166261</v>
      </c>
      <c r="Q4" s="184">
        <v>170</v>
      </c>
      <c r="R4" s="182" t="s">
        <v>1936</v>
      </c>
      <c r="S4" s="182" t="s">
        <v>1937</v>
      </c>
      <c r="T4" s="182" t="s">
        <v>1947</v>
      </c>
      <c r="U4" s="182" t="s">
        <v>1925</v>
      </c>
      <c r="V4" s="182" t="s">
        <v>1926</v>
      </c>
      <c r="W4" s="184"/>
      <c r="X4" s="184"/>
      <c r="Y4" s="182" t="s">
        <v>1927</v>
      </c>
      <c r="Z4" s="184"/>
      <c r="AA4" s="184"/>
      <c r="AB4" s="182" t="s">
        <v>1644</v>
      </c>
      <c r="AC4" s="222">
        <v>10282381</v>
      </c>
      <c r="AD4" s="182"/>
      <c r="AE4" s="182"/>
      <c r="AF4" s="182" t="s">
        <v>1928</v>
      </c>
      <c r="AG4" s="184">
        <v>170</v>
      </c>
      <c r="AH4" s="182"/>
      <c r="AI4" s="184">
        <v>0</v>
      </c>
      <c r="AJ4" s="184">
        <v>0</v>
      </c>
      <c r="AK4" s="184"/>
      <c r="AL4" s="184">
        <v>0</v>
      </c>
      <c r="AM4" s="184">
        <v>0</v>
      </c>
      <c r="AN4" s="189"/>
      <c r="AO4" s="183">
        <v>45114</v>
      </c>
      <c r="AP4" s="183">
        <v>45275</v>
      </c>
      <c r="AQ4" s="183"/>
      <c r="AR4" s="224">
        <v>100</v>
      </c>
      <c r="AS4" s="224">
        <v>100</v>
      </c>
      <c r="AT4" s="224">
        <v>100</v>
      </c>
      <c r="AU4" s="224">
        <v>100</v>
      </c>
      <c r="AV4" s="182" t="s">
        <v>1940</v>
      </c>
      <c r="AW4" s="184" t="s">
        <v>1930</v>
      </c>
      <c r="AX4" s="184" t="s">
        <v>30</v>
      </c>
      <c r="AY4" s="184" t="s">
        <v>1121</v>
      </c>
      <c r="AZ4" s="184">
        <v>5323</v>
      </c>
      <c r="BA4" s="184">
        <v>4623</v>
      </c>
      <c r="BB4" s="225">
        <v>50000000</v>
      </c>
      <c r="BC4" s="189">
        <v>45105</v>
      </c>
      <c r="BD4" s="184">
        <v>3823</v>
      </c>
      <c r="BE4" s="225">
        <v>45000000</v>
      </c>
      <c r="BF4" s="189">
        <v>45105</v>
      </c>
      <c r="BG4" s="189">
        <v>45114</v>
      </c>
      <c r="BH4" s="189">
        <v>45275</v>
      </c>
      <c r="BI4" s="184" t="s">
        <v>27</v>
      </c>
      <c r="BJ4" s="227">
        <v>0</v>
      </c>
      <c r="BK4" s="227">
        <v>0</v>
      </c>
      <c r="BL4" s="227">
        <v>0</v>
      </c>
      <c r="BM4" s="227">
        <v>0</v>
      </c>
      <c r="BN4" s="227">
        <v>0</v>
      </c>
      <c r="BO4" s="227">
        <v>0</v>
      </c>
      <c r="BP4" s="227">
        <v>0</v>
      </c>
      <c r="BQ4" s="227">
        <v>0</v>
      </c>
      <c r="BR4" s="227">
        <v>0</v>
      </c>
      <c r="BS4" s="227">
        <v>0</v>
      </c>
      <c r="BT4" s="227">
        <v>0</v>
      </c>
      <c r="BU4" s="227"/>
      <c r="BV4" s="225">
        <f t="shared" si="0"/>
        <v>0</v>
      </c>
      <c r="BW4" s="225">
        <f t="shared" si="1"/>
        <v>45000000</v>
      </c>
      <c r="BX4" s="225">
        <f t="shared" si="2"/>
        <v>45000000</v>
      </c>
      <c r="BY4" s="231" t="s">
        <v>1941</v>
      </c>
      <c r="BZ4" s="17" t="s">
        <v>40</v>
      </c>
      <c r="CA4" s="229">
        <v>2023</v>
      </c>
      <c r="CB4" s="184" t="s">
        <v>28</v>
      </c>
      <c r="CC4" s="217"/>
      <c r="CD4" s="184" t="s">
        <v>1942</v>
      </c>
      <c r="CE4" s="184"/>
      <c r="CF4" s="184">
        <v>170</v>
      </c>
      <c r="CG4" s="189"/>
      <c r="CH4" s="189">
        <v>45275</v>
      </c>
      <c r="CI4" s="217"/>
      <c r="CJ4" s="217"/>
      <c r="CK4" s="217"/>
      <c r="CL4" s="217"/>
      <c r="CM4" s="217"/>
      <c r="CN4" s="217"/>
      <c r="CO4" s="217"/>
      <c r="CP4" s="217"/>
      <c r="CQ4" s="217"/>
      <c r="CR4" s="217"/>
      <c r="CS4" s="217" t="s">
        <v>30</v>
      </c>
    </row>
    <row r="5" spans="1:97" ht="16.5" x14ac:dyDescent="0.3">
      <c r="A5" s="206">
        <v>4</v>
      </c>
      <c r="B5" s="217" t="s">
        <v>1865</v>
      </c>
      <c r="C5" s="182" t="s">
        <v>1845</v>
      </c>
      <c r="D5" s="184"/>
      <c r="E5" s="182" t="s">
        <v>1933</v>
      </c>
      <c r="F5" s="219" t="s">
        <v>41</v>
      </c>
      <c r="G5" s="183">
        <v>45182</v>
      </c>
      <c r="H5" s="182" t="s">
        <v>1920</v>
      </c>
      <c r="I5" s="182" t="s">
        <v>43</v>
      </c>
      <c r="J5" s="220">
        <v>71428571</v>
      </c>
      <c r="K5" s="220">
        <v>50000000</v>
      </c>
      <c r="L5" s="221">
        <v>901153861</v>
      </c>
      <c r="M5" s="182" t="s">
        <v>1948</v>
      </c>
      <c r="N5" s="217" t="s">
        <v>42</v>
      </c>
      <c r="O5" s="184" t="s">
        <v>1949</v>
      </c>
      <c r="P5" s="221">
        <v>7733334</v>
      </c>
      <c r="Q5" s="184">
        <v>93</v>
      </c>
      <c r="R5" s="182" t="s">
        <v>1936</v>
      </c>
      <c r="S5" s="182" t="s">
        <v>1937</v>
      </c>
      <c r="T5" s="182" t="s">
        <v>1950</v>
      </c>
      <c r="U5" s="182" t="s">
        <v>1925</v>
      </c>
      <c r="V5" s="182" t="s">
        <v>1926</v>
      </c>
      <c r="W5" s="184"/>
      <c r="X5" s="184"/>
      <c r="Y5" s="182" t="s">
        <v>1927</v>
      </c>
      <c r="Z5" s="184"/>
      <c r="AA5" s="184"/>
      <c r="AB5" s="182" t="s">
        <v>1644</v>
      </c>
      <c r="AC5" s="222">
        <v>10282381</v>
      </c>
      <c r="AD5" s="182"/>
      <c r="AE5" s="182"/>
      <c r="AF5" s="182" t="s">
        <v>1928</v>
      </c>
      <c r="AG5" s="184">
        <v>93</v>
      </c>
      <c r="AH5" s="182"/>
      <c r="AI5" s="184">
        <v>0</v>
      </c>
      <c r="AJ5" s="184">
        <v>0</v>
      </c>
      <c r="AK5" s="184"/>
      <c r="AL5" s="184">
        <v>0</v>
      </c>
      <c r="AM5" s="184">
        <v>0</v>
      </c>
      <c r="AN5" s="184"/>
      <c r="AO5" s="183">
        <v>45182</v>
      </c>
      <c r="AP5" s="183">
        <v>45275</v>
      </c>
      <c r="AQ5" s="183"/>
      <c r="AR5" s="224">
        <v>100</v>
      </c>
      <c r="AS5" s="224">
        <v>100</v>
      </c>
      <c r="AT5" s="224">
        <v>100</v>
      </c>
      <c r="AU5" s="224">
        <v>100</v>
      </c>
      <c r="AV5" s="182" t="s">
        <v>1940</v>
      </c>
      <c r="AW5" s="184" t="s">
        <v>1930</v>
      </c>
      <c r="AX5" s="184" t="s">
        <v>30</v>
      </c>
      <c r="AY5" s="184" t="s">
        <v>1121</v>
      </c>
      <c r="AZ5" s="184">
        <v>6323</v>
      </c>
      <c r="BA5" s="184">
        <v>5323</v>
      </c>
      <c r="BB5" s="225">
        <v>50000000</v>
      </c>
      <c r="BC5" s="189">
        <v>45126</v>
      </c>
      <c r="BD5" s="184">
        <v>7523</v>
      </c>
      <c r="BE5" s="225">
        <v>50000000</v>
      </c>
      <c r="BF5" s="189">
        <v>45182</v>
      </c>
      <c r="BG5" s="189">
        <v>45182</v>
      </c>
      <c r="BH5" s="189">
        <v>45275</v>
      </c>
      <c r="BI5" s="184" t="s">
        <v>27</v>
      </c>
      <c r="BJ5" s="227">
        <v>0</v>
      </c>
      <c r="BK5" s="227">
        <v>0</v>
      </c>
      <c r="BL5" s="227">
        <v>0</v>
      </c>
      <c r="BM5" s="227">
        <v>0</v>
      </c>
      <c r="BN5" s="227">
        <v>0</v>
      </c>
      <c r="BO5" s="227">
        <v>0</v>
      </c>
      <c r="BP5" s="227">
        <v>0</v>
      </c>
      <c r="BQ5" s="227">
        <v>0</v>
      </c>
      <c r="BR5" s="227">
        <v>0</v>
      </c>
      <c r="BS5" s="227">
        <v>0</v>
      </c>
      <c r="BT5" s="227">
        <v>0</v>
      </c>
      <c r="BU5" s="227"/>
      <c r="BV5" s="225">
        <f t="shared" si="0"/>
        <v>0</v>
      </c>
      <c r="BW5" s="225">
        <f t="shared" si="1"/>
        <v>50000000</v>
      </c>
      <c r="BX5" s="225">
        <f t="shared" si="2"/>
        <v>50000000</v>
      </c>
      <c r="BY5" s="231" t="s">
        <v>1951</v>
      </c>
      <c r="BZ5" s="17" t="s">
        <v>44</v>
      </c>
      <c r="CA5" s="229">
        <v>2023</v>
      </c>
      <c r="CB5" s="184" t="s">
        <v>28</v>
      </c>
      <c r="CC5" s="217"/>
      <c r="CD5" s="184" t="s">
        <v>1942</v>
      </c>
      <c r="CE5" s="184"/>
      <c r="CF5" s="184">
        <v>93</v>
      </c>
      <c r="CG5" s="189"/>
      <c r="CH5" s="189">
        <v>45275</v>
      </c>
      <c r="CI5" s="217"/>
      <c r="CJ5" s="217"/>
      <c r="CK5" s="217"/>
      <c r="CL5" s="217"/>
      <c r="CM5" s="217"/>
      <c r="CN5" s="217"/>
      <c r="CO5" s="217"/>
      <c r="CP5" s="217"/>
      <c r="CQ5" s="217"/>
      <c r="CR5" s="217"/>
      <c r="CS5" s="217" t="s">
        <v>30</v>
      </c>
    </row>
    <row r="6" spans="1:97" ht="16.5" x14ac:dyDescent="0.3">
      <c r="A6" s="206">
        <v>5</v>
      </c>
      <c r="B6" s="217"/>
      <c r="C6" s="182"/>
      <c r="D6" s="184"/>
      <c r="E6" s="182" t="s">
        <v>1933</v>
      </c>
      <c r="F6" s="219" t="s">
        <v>65</v>
      </c>
      <c r="G6" s="183">
        <v>45183</v>
      </c>
      <c r="H6" s="182" t="s">
        <v>1920</v>
      </c>
      <c r="I6" s="182" t="s">
        <v>1952</v>
      </c>
      <c r="J6" s="220">
        <v>100000000</v>
      </c>
      <c r="K6" s="220">
        <v>44000000</v>
      </c>
      <c r="L6" s="221">
        <v>800194101</v>
      </c>
      <c r="M6" s="182" t="s">
        <v>1948</v>
      </c>
      <c r="N6" s="184" t="s">
        <v>1953</v>
      </c>
      <c r="O6" s="184" t="s">
        <v>1954</v>
      </c>
      <c r="P6" s="232">
        <v>70561121</v>
      </c>
      <c r="Q6" s="184">
        <v>92</v>
      </c>
      <c r="R6" s="182" t="s">
        <v>1936</v>
      </c>
      <c r="S6" s="182" t="s">
        <v>1937</v>
      </c>
      <c r="T6" s="182" t="s">
        <v>1955</v>
      </c>
      <c r="U6" s="182" t="s">
        <v>1925</v>
      </c>
      <c r="V6" s="182" t="s">
        <v>1926</v>
      </c>
      <c r="W6" s="184"/>
      <c r="X6" s="184"/>
      <c r="Y6" s="182" t="s">
        <v>1927</v>
      </c>
      <c r="Z6" s="184"/>
      <c r="AA6" s="184"/>
      <c r="AB6" s="182" t="s">
        <v>1644</v>
      </c>
      <c r="AC6" s="222">
        <v>10282381</v>
      </c>
      <c r="AD6" s="182"/>
      <c r="AE6" s="182"/>
      <c r="AF6" s="182" t="s">
        <v>1928</v>
      </c>
      <c r="AG6" s="182">
        <v>92</v>
      </c>
      <c r="AH6" s="182"/>
      <c r="AI6" s="184">
        <v>0</v>
      </c>
      <c r="AJ6" s="184">
        <v>0</v>
      </c>
      <c r="AK6" s="189"/>
      <c r="AL6" s="184">
        <v>0</v>
      </c>
      <c r="AM6" s="184">
        <v>0</v>
      </c>
      <c r="AN6" s="184"/>
      <c r="AO6" s="183">
        <v>45183</v>
      </c>
      <c r="AP6" s="183">
        <v>45275</v>
      </c>
      <c r="AQ6" s="183"/>
      <c r="AR6" s="224">
        <v>100</v>
      </c>
      <c r="AS6" s="224">
        <v>100</v>
      </c>
      <c r="AT6" s="224">
        <v>100</v>
      </c>
      <c r="AU6" s="224">
        <v>100</v>
      </c>
      <c r="AV6" s="182" t="s">
        <v>1940</v>
      </c>
      <c r="AW6" s="184" t="s">
        <v>1930</v>
      </c>
      <c r="AX6" s="184" t="s">
        <v>30</v>
      </c>
      <c r="AY6" s="184" t="s">
        <v>1121</v>
      </c>
      <c r="AZ6" s="184">
        <v>6823</v>
      </c>
      <c r="BA6" s="184">
        <v>5823</v>
      </c>
      <c r="BB6" s="225">
        <v>100000000</v>
      </c>
      <c r="BC6" s="189">
        <v>45135</v>
      </c>
      <c r="BD6" s="184">
        <v>7623</v>
      </c>
      <c r="BE6" s="225">
        <v>100000000</v>
      </c>
      <c r="BF6" s="189">
        <v>45183</v>
      </c>
      <c r="BG6" s="189">
        <v>45183</v>
      </c>
      <c r="BH6" s="189">
        <v>45275</v>
      </c>
      <c r="BI6" s="184" t="s">
        <v>27</v>
      </c>
      <c r="BJ6" s="227">
        <v>0</v>
      </c>
      <c r="BK6" s="227">
        <v>0</v>
      </c>
      <c r="BL6" s="227">
        <v>0</v>
      </c>
      <c r="BM6" s="227">
        <v>0</v>
      </c>
      <c r="BN6" s="227">
        <v>0</v>
      </c>
      <c r="BO6" s="227">
        <v>0</v>
      </c>
      <c r="BP6" s="227">
        <v>0</v>
      </c>
      <c r="BQ6" s="227">
        <v>0</v>
      </c>
      <c r="BR6" s="227">
        <v>0</v>
      </c>
      <c r="BS6" s="227">
        <v>0</v>
      </c>
      <c r="BT6" s="227">
        <v>0</v>
      </c>
      <c r="BU6" s="227"/>
      <c r="BV6" s="225">
        <f t="shared" si="0"/>
        <v>0</v>
      </c>
      <c r="BW6" s="225">
        <f t="shared" si="1"/>
        <v>44000000</v>
      </c>
      <c r="BX6" s="225">
        <f t="shared" si="2"/>
        <v>44000000</v>
      </c>
      <c r="BY6" s="231" t="s">
        <v>1951</v>
      </c>
      <c r="BZ6" s="17" t="s">
        <v>1956</v>
      </c>
      <c r="CA6" s="229">
        <v>2023</v>
      </c>
      <c r="CB6" s="184" t="s">
        <v>28</v>
      </c>
      <c r="CC6" s="217"/>
      <c r="CD6" s="184" t="s">
        <v>1942</v>
      </c>
      <c r="CE6" s="184"/>
      <c r="CF6" s="184">
        <v>92</v>
      </c>
      <c r="CG6" s="189"/>
      <c r="CH6" s="189"/>
      <c r="CI6" s="217"/>
      <c r="CJ6" s="217"/>
      <c r="CK6" s="217"/>
      <c r="CL6" s="217"/>
      <c r="CM6" s="217"/>
      <c r="CN6" s="217"/>
      <c r="CO6" s="217"/>
      <c r="CP6" s="217"/>
      <c r="CQ6" s="217"/>
      <c r="CR6" s="217"/>
      <c r="CS6" s="217" t="s">
        <v>30</v>
      </c>
    </row>
    <row r="7" spans="1:97" ht="16.5" x14ac:dyDescent="0.3">
      <c r="A7" s="206">
        <v>6</v>
      </c>
      <c r="B7" s="217" t="s">
        <v>1867</v>
      </c>
      <c r="C7" s="182" t="s">
        <v>1845</v>
      </c>
      <c r="D7" s="184"/>
      <c r="E7" s="182" t="s">
        <v>1933</v>
      </c>
      <c r="F7" s="219" t="s">
        <v>69</v>
      </c>
      <c r="G7" s="183">
        <v>45187</v>
      </c>
      <c r="H7" s="182" t="s">
        <v>1920</v>
      </c>
      <c r="I7" s="182" t="s">
        <v>1957</v>
      </c>
      <c r="J7" s="220">
        <v>50000000</v>
      </c>
      <c r="K7" s="220">
        <v>22000000</v>
      </c>
      <c r="L7" s="221">
        <v>800194335</v>
      </c>
      <c r="M7" s="182" t="s">
        <v>1948</v>
      </c>
      <c r="N7" s="233" t="s">
        <v>1958</v>
      </c>
      <c r="O7" s="184" t="s">
        <v>1959</v>
      </c>
      <c r="P7" s="221" t="s">
        <v>1960</v>
      </c>
      <c r="Q7" s="184">
        <v>87</v>
      </c>
      <c r="R7" s="182" t="s">
        <v>1936</v>
      </c>
      <c r="S7" s="182" t="s">
        <v>1937</v>
      </c>
      <c r="T7" s="182" t="s">
        <v>1961</v>
      </c>
      <c r="U7" s="182" t="s">
        <v>1925</v>
      </c>
      <c r="V7" s="182" t="s">
        <v>1926</v>
      </c>
      <c r="W7" s="184"/>
      <c r="X7" s="184"/>
      <c r="Y7" s="182" t="s">
        <v>1927</v>
      </c>
      <c r="Z7" s="184"/>
      <c r="AA7" s="184"/>
      <c r="AB7" s="182" t="s">
        <v>1644</v>
      </c>
      <c r="AC7" s="222">
        <v>10282381</v>
      </c>
      <c r="AD7" s="182"/>
      <c r="AE7" s="182"/>
      <c r="AF7" s="182" t="s">
        <v>1928</v>
      </c>
      <c r="AG7" s="184">
        <v>87</v>
      </c>
      <c r="AH7" s="182"/>
      <c r="AI7" s="184">
        <v>0</v>
      </c>
      <c r="AJ7" s="184">
        <v>0</v>
      </c>
      <c r="AK7" s="189"/>
      <c r="AL7" s="184">
        <v>0</v>
      </c>
      <c r="AM7" s="184">
        <v>0</v>
      </c>
      <c r="AN7" s="184"/>
      <c r="AO7" s="183">
        <v>45188</v>
      </c>
      <c r="AP7" s="183">
        <v>45275</v>
      </c>
      <c r="AQ7" s="183"/>
      <c r="AR7" s="224">
        <v>100</v>
      </c>
      <c r="AS7" s="224">
        <v>100</v>
      </c>
      <c r="AT7" s="224">
        <v>100</v>
      </c>
      <c r="AU7" s="224">
        <v>100</v>
      </c>
      <c r="AV7" s="182" t="s">
        <v>1940</v>
      </c>
      <c r="AW7" s="184" t="s">
        <v>1930</v>
      </c>
      <c r="AX7" s="184" t="s">
        <v>30</v>
      </c>
      <c r="AY7" s="184" t="s">
        <v>1121</v>
      </c>
      <c r="AZ7" s="184">
        <v>5623</v>
      </c>
      <c r="BA7" s="184">
        <v>4923</v>
      </c>
      <c r="BB7" s="225">
        <v>50000000</v>
      </c>
      <c r="BC7" s="189">
        <v>45125</v>
      </c>
      <c r="BD7" s="184">
        <v>7923</v>
      </c>
      <c r="BE7" s="225">
        <v>50000000</v>
      </c>
      <c r="BF7" s="189">
        <v>45188</v>
      </c>
      <c r="BG7" s="189">
        <v>45188</v>
      </c>
      <c r="BH7" s="189">
        <v>45275</v>
      </c>
      <c r="BI7" s="184" t="s">
        <v>27</v>
      </c>
      <c r="BJ7" s="227">
        <v>0</v>
      </c>
      <c r="BK7" s="227">
        <v>0</v>
      </c>
      <c r="BL7" s="227">
        <v>0</v>
      </c>
      <c r="BM7" s="227">
        <v>0</v>
      </c>
      <c r="BN7" s="227">
        <v>0</v>
      </c>
      <c r="BO7" s="227">
        <v>0</v>
      </c>
      <c r="BP7" s="227">
        <v>0</v>
      </c>
      <c r="BQ7" s="227">
        <v>0</v>
      </c>
      <c r="BR7" s="227">
        <v>0</v>
      </c>
      <c r="BS7" s="227">
        <v>0</v>
      </c>
      <c r="BT7" s="227">
        <v>0</v>
      </c>
      <c r="BU7" s="227"/>
      <c r="BV7" s="225">
        <f t="shared" si="0"/>
        <v>0</v>
      </c>
      <c r="BW7" s="225">
        <f t="shared" si="1"/>
        <v>22000000</v>
      </c>
      <c r="BX7" s="225">
        <f t="shared" si="2"/>
        <v>22000000</v>
      </c>
      <c r="BY7" s="231" t="s">
        <v>1951</v>
      </c>
      <c r="BZ7" s="17" t="s">
        <v>1956</v>
      </c>
      <c r="CA7" s="229">
        <v>2023</v>
      </c>
      <c r="CB7" s="184" t="s">
        <v>28</v>
      </c>
      <c r="CC7" s="217"/>
      <c r="CD7" s="184" t="s">
        <v>1942</v>
      </c>
      <c r="CE7" s="184"/>
      <c r="CF7" s="184">
        <v>86</v>
      </c>
      <c r="CG7" s="189"/>
      <c r="CH7" s="189">
        <v>45275</v>
      </c>
      <c r="CI7" s="217"/>
      <c r="CJ7" s="217"/>
      <c r="CK7" s="217"/>
      <c r="CL7" s="217"/>
      <c r="CM7" s="217"/>
      <c r="CN7" s="217"/>
      <c r="CO7" s="217"/>
      <c r="CP7" s="217"/>
      <c r="CQ7" s="217"/>
      <c r="CR7" s="217"/>
      <c r="CS7" s="217" t="s">
        <v>30</v>
      </c>
    </row>
    <row r="8" spans="1:97" ht="16.5" x14ac:dyDescent="0.25">
      <c r="A8" s="206">
        <v>7</v>
      </c>
      <c r="B8" s="217" t="s">
        <v>1866</v>
      </c>
      <c r="C8" s="182" t="s">
        <v>1845</v>
      </c>
      <c r="D8" s="184"/>
      <c r="E8" s="182" t="s">
        <v>1933</v>
      </c>
      <c r="F8" s="219" t="s">
        <v>74</v>
      </c>
      <c r="G8" s="183">
        <v>45197</v>
      </c>
      <c r="H8" s="182" t="s">
        <v>1920</v>
      </c>
      <c r="I8" s="182" t="s">
        <v>1962</v>
      </c>
      <c r="J8" s="220">
        <v>150000000</v>
      </c>
      <c r="K8" s="220">
        <v>64286000</v>
      </c>
      <c r="L8" s="221">
        <v>811037176</v>
      </c>
      <c r="M8" s="182" t="s">
        <v>1948</v>
      </c>
      <c r="N8" s="184" t="s">
        <v>1963</v>
      </c>
      <c r="O8" s="184" t="s">
        <v>1964</v>
      </c>
      <c r="P8" s="232">
        <v>43495782</v>
      </c>
      <c r="Q8" s="184">
        <v>88</v>
      </c>
      <c r="R8" s="182" t="s">
        <v>1936</v>
      </c>
      <c r="S8" s="182" t="s">
        <v>1937</v>
      </c>
      <c r="T8" s="182" t="s">
        <v>1965</v>
      </c>
      <c r="U8" s="182" t="s">
        <v>1925</v>
      </c>
      <c r="V8" s="182" t="s">
        <v>1926</v>
      </c>
      <c r="W8" s="184"/>
      <c r="X8" s="184"/>
      <c r="Y8" s="182" t="s">
        <v>1927</v>
      </c>
      <c r="Z8" s="184"/>
      <c r="AA8" s="184"/>
      <c r="AB8" s="182" t="s">
        <v>1644</v>
      </c>
      <c r="AC8" s="222">
        <v>10282381</v>
      </c>
      <c r="AD8" s="182"/>
      <c r="AE8" s="182"/>
      <c r="AF8" s="182" t="s">
        <v>1928</v>
      </c>
      <c r="AG8" s="184">
        <v>88</v>
      </c>
      <c r="AH8" s="182"/>
      <c r="AI8" s="184">
        <v>0</v>
      </c>
      <c r="AJ8" s="184">
        <v>0</v>
      </c>
      <c r="AK8" s="189"/>
      <c r="AL8" s="184">
        <v>0</v>
      </c>
      <c r="AM8" s="184">
        <v>0</v>
      </c>
      <c r="AN8" s="184"/>
      <c r="AO8" s="183">
        <v>45197</v>
      </c>
      <c r="AP8" s="183">
        <v>45285</v>
      </c>
      <c r="AQ8" s="183"/>
      <c r="AR8" s="224">
        <v>100</v>
      </c>
      <c r="AS8" s="224">
        <v>100</v>
      </c>
      <c r="AT8" s="224">
        <v>100</v>
      </c>
      <c r="AU8" s="224">
        <v>100</v>
      </c>
      <c r="AV8" s="182" t="s">
        <v>1940</v>
      </c>
      <c r="AW8" s="184" t="s">
        <v>1930</v>
      </c>
      <c r="AX8" s="184" t="s">
        <v>30</v>
      </c>
      <c r="AY8" s="184" t="s">
        <v>1121</v>
      </c>
      <c r="AZ8" s="184">
        <v>6423</v>
      </c>
      <c r="BA8" s="184">
        <v>5423</v>
      </c>
      <c r="BB8" s="225">
        <v>150000000</v>
      </c>
      <c r="BC8" s="189">
        <v>45133</v>
      </c>
      <c r="BD8" s="184">
        <v>8723</v>
      </c>
      <c r="BE8" s="225">
        <v>150000000</v>
      </c>
      <c r="BF8" s="189">
        <v>45197</v>
      </c>
      <c r="BG8" s="189">
        <v>45197</v>
      </c>
      <c r="BH8" s="189">
        <v>45285</v>
      </c>
      <c r="BI8" s="184" t="s">
        <v>27</v>
      </c>
      <c r="BJ8" s="227">
        <v>0</v>
      </c>
      <c r="BK8" s="227">
        <v>0</v>
      </c>
      <c r="BL8" s="227">
        <v>0</v>
      </c>
      <c r="BM8" s="227">
        <v>0</v>
      </c>
      <c r="BN8" s="227">
        <v>0</v>
      </c>
      <c r="BO8" s="227">
        <v>0</v>
      </c>
      <c r="BP8" s="227">
        <v>0</v>
      </c>
      <c r="BQ8" s="227">
        <v>0</v>
      </c>
      <c r="BR8" s="227">
        <v>0</v>
      </c>
      <c r="BS8" s="227">
        <v>0</v>
      </c>
      <c r="BT8" s="227">
        <v>0</v>
      </c>
      <c r="BU8" s="227"/>
      <c r="BV8" s="225">
        <f t="shared" si="0"/>
        <v>0</v>
      </c>
      <c r="BW8" s="225">
        <f t="shared" si="1"/>
        <v>64286000</v>
      </c>
      <c r="BX8" s="225">
        <f t="shared" si="2"/>
        <v>64286000</v>
      </c>
      <c r="BY8" s="228" t="s">
        <v>1966</v>
      </c>
      <c r="BZ8" s="17" t="s">
        <v>1967</v>
      </c>
      <c r="CA8" s="229">
        <v>2023</v>
      </c>
      <c r="CB8" s="184" t="s">
        <v>28</v>
      </c>
      <c r="CC8" s="217"/>
      <c r="CD8" s="184" t="s">
        <v>1968</v>
      </c>
      <c r="CE8" s="184"/>
      <c r="CF8" s="184">
        <v>88</v>
      </c>
      <c r="CG8" s="189"/>
      <c r="CH8" s="189">
        <v>45285</v>
      </c>
      <c r="CI8" s="217"/>
      <c r="CJ8" s="217"/>
      <c r="CK8" s="217"/>
      <c r="CL8" s="217"/>
      <c r="CM8" s="217"/>
      <c r="CN8" s="217"/>
      <c r="CO8" s="217"/>
      <c r="CP8" s="217"/>
      <c r="CQ8" s="217"/>
      <c r="CR8" s="217"/>
      <c r="CS8" s="217" t="s">
        <v>30</v>
      </c>
    </row>
    <row r="9" spans="1:97" ht="16.5" x14ac:dyDescent="0.25">
      <c r="A9" s="206">
        <v>8</v>
      </c>
      <c r="B9" s="217" t="s">
        <v>1969</v>
      </c>
      <c r="C9" s="182" t="s">
        <v>1845</v>
      </c>
      <c r="D9" s="184"/>
      <c r="E9" s="182" t="s">
        <v>1933</v>
      </c>
      <c r="F9" s="219" t="s">
        <v>78</v>
      </c>
      <c r="G9" s="183">
        <v>45216</v>
      </c>
      <c r="H9" s="182" t="s">
        <v>1920</v>
      </c>
      <c r="I9" s="182" t="s">
        <v>1970</v>
      </c>
      <c r="J9" s="220">
        <v>200000000</v>
      </c>
      <c r="K9" s="220">
        <v>86101122</v>
      </c>
      <c r="L9" s="232">
        <v>901007761</v>
      </c>
      <c r="M9" s="182" t="s">
        <v>1944</v>
      </c>
      <c r="N9" s="184" t="s">
        <v>1971</v>
      </c>
      <c r="O9" s="184" t="s">
        <v>1972</v>
      </c>
      <c r="P9" s="232">
        <v>29678940</v>
      </c>
      <c r="Q9" s="184">
        <v>59</v>
      </c>
      <c r="R9" s="182" t="s">
        <v>1936</v>
      </c>
      <c r="S9" s="182" t="s">
        <v>1937</v>
      </c>
      <c r="T9" s="184" t="s">
        <v>1973</v>
      </c>
      <c r="U9" s="182" t="s">
        <v>1925</v>
      </c>
      <c r="V9" s="182" t="s">
        <v>1926</v>
      </c>
      <c r="W9" s="184"/>
      <c r="X9" s="184"/>
      <c r="Y9" s="182" t="s">
        <v>1927</v>
      </c>
      <c r="Z9" s="184"/>
      <c r="AA9" s="184"/>
      <c r="AB9" s="182" t="s">
        <v>1644</v>
      </c>
      <c r="AC9" s="222">
        <v>10282381</v>
      </c>
      <c r="AD9" s="182"/>
      <c r="AE9" s="182"/>
      <c r="AF9" s="182" t="s">
        <v>1928</v>
      </c>
      <c r="AG9" s="184">
        <v>59</v>
      </c>
      <c r="AH9" s="182"/>
      <c r="AI9" s="184">
        <v>0</v>
      </c>
      <c r="AJ9" s="184">
        <v>0</v>
      </c>
      <c r="AK9" s="184"/>
      <c r="AL9" s="184">
        <v>0</v>
      </c>
      <c r="AM9" s="184">
        <v>0</v>
      </c>
      <c r="AN9" s="184"/>
      <c r="AO9" s="183">
        <v>45217</v>
      </c>
      <c r="AP9" s="183">
        <v>45275</v>
      </c>
      <c r="AQ9" s="183"/>
      <c r="AR9" s="224">
        <v>100</v>
      </c>
      <c r="AS9" s="224">
        <v>100</v>
      </c>
      <c r="AT9" s="224">
        <v>100</v>
      </c>
      <c r="AU9" s="224">
        <v>100</v>
      </c>
      <c r="AV9" s="182" t="s">
        <v>1940</v>
      </c>
      <c r="AW9" s="184" t="s">
        <v>1930</v>
      </c>
      <c r="AX9" s="184" t="s">
        <v>30</v>
      </c>
      <c r="AY9" s="184" t="s">
        <v>1121</v>
      </c>
      <c r="AZ9" s="184"/>
      <c r="BA9" s="184">
        <v>8123</v>
      </c>
      <c r="BB9" s="190">
        <v>200000000</v>
      </c>
      <c r="BC9" s="189"/>
      <c r="BD9" s="184">
        <v>9523</v>
      </c>
      <c r="BE9" s="225">
        <v>200000000</v>
      </c>
      <c r="BF9" s="189">
        <v>45217</v>
      </c>
      <c r="BG9" s="189">
        <v>45217</v>
      </c>
      <c r="BH9" s="189">
        <v>45275</v>
      </c>
      <c r="BI9" s="184" t="s">
        <v>1974</v>
      </c>
      <c r="BJ9" s="227">
        <v>0</v>
      </c>
      <c r="BK9" s="227">
        <v>0</v>
      </c>
      <c r="BL9" s="227">
        <v>0</v>
      </c>
      <c r="BM9" s="227">
        <v>0</v>
      </c>
      <c r="BN9" s="227">
        <v>0</v>
      </c>
      <c r="BO9" s="227">
        <v>0</v>
      </c>
      <c r="BP9" s="227">
        <v>0</v>
      </c>
      <c r="BQ9" s="227">
        <v>0</v>
      </c>
      <c r="BR9" s="227">
        <v>0</v>
      </c>
      <c r="BS9" s="227">
        <v>0</v>
      </c>
      <c r="BT9" s="227">
        <v>0</v>
      </c>
      <c r="BU9" s="227"/>
      <c r="BV9" s="225">
        <f t="shared" si="0"/>
        <v>0</v>
      </c>
      <c r="BW9" s="225">
        <f t="shared" si="1"/>
        <v>86101122</v>
      </c>
      <c r="BX9" s="225">
        <f t="shared" si="2"/>
        <v>86101122</v>
      </c>
      <c r="BY9" s="234" t="s">
        <v>1951</v>
      </c>
      <c r="BZ9" s="17" t="s">
        <v>1956</v>
      </c>
      <c r="CA9" s="229">
        <v>2023</v>
      </c>
      <c r="CB9" s="235" t="s">
        <v>28</v>
      </c>
      <c r="CC9" s="217"/>
      <c r="CD9" s="184" t="s">
        <v>1968</v>
      </c>
      <c r="CE9" s="184"/>
      <c r="CF9" s="184">
        <v>59</v>
      </c>
      <c r="CG9" s="189"/>
      <c r="CH9" s="189">
        <v>45275</v>
      </c>
      <c r="CI9" s="217"/>
      <c r="CJ9" s="217"/>
      <c r="CK9" s="217"/>
      <c r="CL9" s="217"/>
      <c r="CM9" s="217"/>
      <c r="CN9" s="217"/>
      <c r="CO9" s="217"/>
      <c r="CP9" s="217"/>
      <c r="CQ9" s="217"/>
      <c r="CR9" s="217"/>
      <c r="CS9" s="217" t="s">
        <v>30</v>
      </c>
    </row>
    <row r="10" spans="1:97" ht="16.5" x14ac:dyDescent="0.3">
      <c r="A10" s="206">
        <v>9</v>
      </c>
      <c r="B10" s="217"/>
      <c r="C10" s="182"/>
      <c r="D10" s="184"/>
      <c r="E10" s="182" t="s">
        <v>1933</v>
      </c>
      <c r="F10" s="219" t="s">
        <v>82</v>
      </c>
      <c r="G10" s="183">
        <v>45212</v>
      </c>
      <c r="H10" s="182" t="s">
        <v>1920</v>
      </c>
      <c r="I10" s="182" t="s">
        <v>1975</v>
      </c>
      <c r="J10" s="220">
        <v>72000000</v>
      </c>
      <c r="K10" s="220">
        <v>50000000</v>
      </c>
      <c r="L10" s="232"/>
      <c r="M10" s="182"/>
      <c r="N10" s="236" t="s">
        <v>1976</v>
      </c>
      <c r="O10" s="184" t="s">
        <v>1977</v>
      </c>
      <c r="P10" s="232">
        <v>75065184</v>
      </c>
      <c r="Q10" s="184"/>
      <c r="R10" s="182" t="s">
        <v>1936</v>
      </c>
      <c r="S10" s="182" t="s">
        <v>1937</v>
      </c>
      <c r="T10" s="184" t="s">
        <v>1978</v>
      </c>
      <c r="U10" s="182" t="s">
        <v>1925</v>
      </c>
      <c r="V10" s="182" t="s">
        <v>1926</v>
      </c>
      <c r="W10" s="184"/>
      <c r="X10" s="184"/>
      <c r="Y10" s="182" t="s">
        <v>1927</v>
      </c>
      <c r="Z10" s="184"/>
      <c r="AA10" s="184"/>
      <c r="AB10" s="182" t="s">
        <v>1644</v>
      </c>
      <c r="AC10" s="222">
        <v>10282381</v>
      </c>
      <c r="AD10" s="182"/>
      <c r="AE10" s="182"/>
      <c r="AF10" s="182" t="s">
        <v>1928</v>
      </c>
      <c r="AG10" s="184">
        <v>63</v>
      </c>
      <c r="AH10" s="182"/>
      <c r="AI10" s="184">
        <v>0</v>
      </c>
      <c r="AJ10" s="184">
        <v>0</v>
      </c>
      <c r="AK10" s="184"/>
      <c r="AL10" s="184">
        <v>0</v>
      </c>
      <c r="AM10" s="184">
        <v>0</v>
      </c>
      <c r="AN10" s="184"/>
      <c r="AO10" s="183">
        <v>45212</v>
      </c>
      <c r="AP10" s="183">
        <v>45275</v>
      </c>
      <c r="AQ10" s="183"/>
      <c r="AR10" s="224">
        <v>100</v>
      </c>
      <c r="AS10" s="224">
        <v>100</v>
      </c>
      <c r="AT10" s="224">
        <v>100</v>
      </c>
      <c r="AU10" s="224">
        <v>100</v>
      </c>
      <c r="AV10" s="182" t="s">
        <v>1940</v>
      </c>
      <c r="AW10" s="184" t="s">
        <v>1930</v>
      </c>
      <c r="AX10" s="184" t="s">
        <v>30</v>
      </c>
      <c r="AY10" s="184" t="s">
        <v>1121</v>
      </c>
      <c r="AZ10" s="184">
        <v>9123</v>
      </c>
      <c r="BA10" s="184">
        <v>7623</v>
      </c>
      <c r="BB10" s="190">
        <v>50000000</v>
      </c>
      <c r="BC10" s="189">
        <v>45195</v>
      </c>
      <c r="BD10" s="184">
        <v>9423</v>
      </c>
      <c r="BE10" s="225">
        <v>50000000</v>
      </c>
      <c r="BF10" s="189">
        <v>45212</v>
      </c>
      <c r="BG10" s="189">
        <v>45212</v>
      </c>
      <c r="BH10" s="189">
        <v>45275</v>
      </c>
      <c r="BI10" s="231" t="s">
        <v>27</v>
      </c>
      <c r="BJ10" s="227">
        <v>0</v>
      </c>
      <c r="BK10" s="227">
        <v>0</v>
      </c>
      <c r="BL10" s="227">
        <v>0</v>
      </c>
      <c r="BM10" s="227">
        <v>0</v>
      </c>
      <c r="BN10" s="227">
        <v>0</v>
      </c>
      <c r="BO10" s="227">
        <v>0</v>
      </c>
      <c r="BP10" s="227">
        <v>0</v>
      </c>
      <c r="BQ10" s="227">
        <v>0</v>
      </c>
      <c r="BR10" s="227">
        <v>0</v>
      </c>
      <c r="BS10" s="227">
        <v>0</v>
      </c>
      <c r="BT10" s="227">
        <v>0</v>
      </c>
      <c r="BU10" s="227"/>
      <c r="BV10" s="225">
        <f t="shared" si="0"/>
        <v>0</v>
      </c>
      <c r="BW10" s="225">
        <f t="shared" si="1"/>
        <v>50000000</v>
      </c>
      <c r="BX10" s="225">
        <f t="shared" si="2"/>
        <v>50000000</v>
      </c>
      <c r="BY10" s="228" t="s">
        <v>1951</v>
      </c>
      <c r="BZ10" s="17" t="s">
        <v>1979</v>
      </c>
      <c r="CA10" s="229">
        <v>2023</v>
      </c>
      <c r="CB10" s="235" t="s">
        <v>28</v>
      </c>
      <c r="CC10" s="217"/>
      <c r="CD10" s="184" t="s">
        <v>1942</v>
      </c>
      <c r="CE10" s="184"/>
      <c r="CF10" s="237">
        <v>45275</v>
      </c>
      <c r="CG10" s="189"/>
      <c r="CH10" s="189">
        <v>45275</v>
      </c>
      <c r="CI10" s="217"/>
      <c r="CJ10" s="217"/>
      <c r="CK10" s="217"/>
      <c r="CL10" s="217"/>
      <c r="CM10" s="217"/>
      <c r="CN10" s="217"/>
      <c r="CO10" s="217"/>
      <c r="CP10" s="217"/>
      <c r="CQ10" s="217"/>
      <c r="CR10" s="217"/>
      <c r="CS10" s="217" t="s">
        <v>30</v>
      </c>
    </row>
    <row r="11" spans="1:97" ht="16.5" x14ac:dyDescent="0.3">
      <c r="A11" s="206">
        <v>1</v>
      </c>
      <c r="B11" s="217" t="s">
        <v>1844</v>
      </c>
      <c r="C11" s="182" t="s">
        <v>1845</v>
      </c>
      <c r="D11" s="182"/>
      <c r="E11" s="218" t="s">
        <v>1933</v>
      </c>
      <c r="F11" s="219" t="s">
        <v>22</v>
      </c>
      <c r="G11" s="238">
        <v>45105</v>
      </c>
      <c r="H11" s="182" t="s">
        <v>1920</v>
      </c>
      <c r="I11" s="217" t="s">
        <v>25</v>
      </c>
      <c r="J11" s="239">
        <v>0</v>
      </c>
      <c r="K11" s="199">
        <v>0</v>
      </c>
      <c r="L11" s="182"/>
      <c r="M11" s="182"/>
      <c r="N11" s="217" t="s">
        <v>24</v>
      </c>
      <c r="O11" s="182" t="s">
        <v>1980</v>
      </c>
      <c r="P11" s="182">
        <v>10270376</v>
      </c>
      <c r="Q11" s="182">
        <v>1461</v>
      </c>
      <c r="R11" s="182"/>
      <c r="S11" s="182"/>
      <c r="T11" s="182"/>
      <c r="U11" s="182"/>
      <c r="V11" s="182"/>
      <c r="W11" s="182"/>
      <c r="X11" s="182"/>
      <c r="Y11" s="182"/>
      <c r="Z11" s="182"/>
      <c r="AA11" s="182"/>
      <c r="AB11" s="182" t="s">
        <v>1644</v>
      </c>
      <c r="AC11" s="240">
        <v>71621569</v>
      </c>
      <c r="AD11" s="182"/>
      <c r="AE11" s="182"/>
      <c r="AF11" s="217" t="s">
        <v>1981</v>
      </c>
      <c r="AG11" s="184" t="s">
        <v>1982</v>
      </c>
      <c r="AH11" s="182"/>
      <c r="AI11" s="182"/>
      <c r="AJ11" s="182"/>
      <c r="AK11" s="223"/>
      <c r="AL11" s="182"/>
      <c r="AM11" s="182"/>
      <c r="AN11" s="182"/>
      <c r="AO11" s="183">
        <v>45105</v>
      </c>
      <c r="AP11" s="183">
        <v>46596</v>
      </c>
      <c r="AQ11" s="183"/>
      <c r="AR11" s="224"/>
      <c r="AS11" s="224"/>
      <c r="AT11" s="224"/>
      <c r="AU11" s="224"/>
      <c r="AV11" s="184"/>
      <c r="AW11" s="184"/>
      <c r="AX11" s="184"/>
      <c r="AY11" s="184"/>
      <c r="AZ11" s="184"/>
      <c r="BA11" s="184"/>
      <c r="BB11" s="184"/>
      <c r="BC11" s="184"/>
      <c r="BD11" s="184"/>
      <c r="BE11" s="184"/>
      <c r="BF11" s="184"/>
      <c r="BG11" s="189"/>
      <c r="BH11" s="189"/>
      <c r="BI11" s="184"/>
      <c r="BJ11" s="227"/>
      <c r="BK11" s="227"/>
      <c r="BL11" s="227"/>
      <c r="BM11" s="227"/>
      <c r="BN11" s="227"/>
      <c r="BO11" s="227"/>
      <c r="BP11" s="227"/>
      <c r="BQ11" s="227"/>
      <c r="BR11" s="227"/>
      <c r="BS11" s="227"/>
      <c r="BT11" s="227"/>
      <c r="BU11" s="227"/>
      <c r="BV11" s="225"/>
      <c r="BW11" s="225"/>
      <c r="BX11" s="225"/>
      <c r="BY11" s="231" t="s">
        <v>1983</v>
      </c>
      <c r="BZ11" s="217" t="s">
        <v>29</v>
      </c>
      <c r="CA11" s="229">
        <v>2023</v>
      </c>
      <c r="CB11" s="217" t="s">
        <v>28</v>
      </c>
      <c r="CC11" s="241">
        <v>44956</v>
      </c>
      <c r="CD11" s="217" t="s">
        <v>1984</v>
      </c>
      <c r="CE11" s="184"/>
      <c r="CF11" s="184"/>
      <c r="CG11" s="226"/>
      <c r="CH11" s="226"/>
      <c r="CI11" s="217"/>
      <c r="CJ11" s="217"/>
      <c r="CK11" s="217"/>
      <c r="CL11" s="217"/>
      <c r="CM11" s="217"/>
      <c r="CN11" s="217"/>
      <c r="CO11" s="217"/>
      <c r="CP11" s="217"/>
      <c r="CQ11" s="217"/>
      <c r="CR11" s="217"/>
      <c r="CS11" s="217" t="s">
        <v>23</v>
      </c>
    </row>
    <row r="12" spans="1:97" ht="16.5" x14ac:dyDescent="0.3">
      <c r="A12" s="206">
        <v>2</v>
      </c>
      <c r="B12" s="217" t="s">
        <v>1859</v>
      </c>
      <c r="C12" s="182" t="s">
        <v>1845</v>
      </c>
      <c r="D12" s="182"/>
      <c r="E12" s="218" t="s">
        <v>1933</v>
      </c>
      <c r="F12" s="219" t="s">
        <v>37</v>
      </c>
      <c r="G12" s="238">
        <v>45238</v>
      </c>
      <c r="H12" s="182" t="s">
        <v>1920</v>
      </c>
      <c r="I12" s="233" t="s">
        <v>1985</v>
      </c>
      <c r="J12" s="199">
        <v>1142858934</v>
      </c>
      <c r="K12" s="199">
        <v>766618934</v>
      </c>
      <c r="L12" s="184">
        <v>901146409</v>
      </c>
      <c r="M12" s="182" t="s">
        <v>1944</v>
      </c>
      <c r="N12" s="184" t="s">
        <v>1986</v>
      </c>
      <c r="O12" s="184" t="s">
        <v>1987</v>
      </c>
      <c r="P12" s="184">
        <v>41920775</v>
      </c>
      <c r="Q12" s="184">
        <v>41</v>
      </c>
      <c r="R12" s="182" t="s">
        <v>1936</v>
      </c>
      <c r="S12" s="182" t="s">
        <v>1937</v>
      </c>
      <c r="T12" s="182" t="s">
        <v>1988</v>
      </c>
      <c r="U12" s="182"/>
      <c r="V12" s="182"/>
      <c r="W12" s="182"/>
      <c r="X12" s="182"/>
      <c r="Y12" s="182"/>
      <c r="Z12" s="184"/>
      <c r="AA12" s="184"/>
      <c r="AB12" s="182" t="s">
        <v>1644</v>
      </c>
      <c r="AC12" s="242">
        <v>10282381</v>
      </c>
      <c r="AD12" s="182"/>
      <c r="AE12" s="182"/>
      <c r="AF12" s="182" t="s">
        <v>1852</v>
      </c>
      <c r="AG12" s="243">
        <v>45280</v>
      </c>
      <c r="AH12" s="182"/>
      <c r="AI12" s="182"/>
      <c r="AJ12" s="182"/>
      <c r="AK12" s="184"/>
      <c r="AL12" s="184"/>
      <c r="AM12" s="184"/>
      <c r="AN12" s="184"/>
      <c r="AO12" s="183">
        <v>45239</v>
      </c>
      <c r="AP12" s="183">
        <v>45280</v>
      </c>
      <c r="AQ12" s="184"/>
      <c r="AR12" s="224"/>
      <c r="AS12" s="224"/>
      <c r="AT12" s="224"/>
      <c r="AU12" s="224"/>
      <c r="AV12" s="184"/>
      <c r="AW12" s="184" t="s">
        <v>1930</v>
      </c>
      <c r="AX12" s="184" t="s">
        <v>1989</v>
      </c>
      <c r="AY12" s="184"/>
      <c r="AZ12" s="244">
        <v>89723</v>
      </c>
      <c r="BA12" s="184">
        <v>87123</v>
      </c>
      <c r="BB12" s="245">
        <v>390409884</v>
      </c>
      <c r="BC12" s="189">
        <v>45218</v>
      </c>
      <c r="BD12" s="184">
        <v>140023</v>
      </c>
      <c r="BE12" s="245">
        <v>766618934</v>
      </c>
      <c r="BF12" s="189">
        <v>45239</v>
      </c>
      <c r="BG12" s="189">
        <v>45239</v>
      </c>
      <c r="BH12" s="189">
        <v>45280</v>
      </c>
      <c r="BI12" s="184" t="s">
        <v>1990</v>
      </c>
      <c r="BJ12" s="227"/>
      <c r="BK12" s="227"/>
      <c r="BL12" s="227"/>
      <c r="BM12" s="227"/>
      <c r="BN12" s="227"/>
      <c r="BO12" s="227"/>
      <c r="BP12" s="227"/>
      <c r="BQ12" s="227"/>
      <c r="BR12" s="227"/>
      <c r="BS12" s="227"/>
      <c r="BT12" s="227"/>
      <c r="BU12" s="227"/>
      <c r="BV12" s="225"/>
      <c r="BW12" s="225"/>
      <c r="BX12" s="225"/>
      <c r="BY12" s="231" t="s">
        <v>1991</v>
      </c>
      <c r="BZ12" s="246" t="s">
        <v>1992</v>
      </c>
      <c r="CA12" s="229">
        <v>2023</v>
      </c>
      <c r="CB12" s="217" t="s">
        <v>28</v>
      </c>
      <c r="CC12" s="241">
        <v>44956</v>
      </c>
      <c r="CD12" s="217" t="s">
        <v>1984</v>
      </c>
      <c r="CE12" s="184"/>
      <c r="CF12" s="184"/>
      <c r="CG12" s="226"/>
      <c r="CH12" s="226"/>
      <c r="CI12" s="184"/>
      <c r="CJ12" s="184"/>
      <c r="CK12" s="184"/>
      <c r="CL12" s="184"/>
      <c r="CM12" s="217"/>
      <c r="CN12" s="217"/>
      <c r="CO12" s="217"/>
      <c r="CP12" s="217"/>
      <c r="CQ12" s="217"/>
      <c r="CR12" s="217"/>
      <c r="CS12" s="217" t="s">
        <v>23</v>
      </c>
    </row>
    <row r="13" spans="1:97" x14ac:dyDescent="0.25">
      <c r="A13" s="201"/>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47"/>
      <c r="CA13" s="201"/>
      <c r="CB13" s="201"/>
      <c r="CC13" s="201"/>
      <c r="CD13" s="201"/>
      <c r="CE13" s="201"/>
      <c r="CF13" s="201"/>
      <c r="CG13" s="201"/>
      <c r="CH13" s="201"/>
      <c r="CI13" s="201"/>
      <c r="CJ13" s="201"/>
      <c r="CK13" s="201"/>
      <c r="CL13" s="201"/>
      <c r="CM13" s="201"/>
      <c r="CN13" s="201"/>
      <c r="CO13" s="201"/>
      <c r="CP13" s="201"/>
      <c r="CQ13" s="201"/>
      <c r="CR13" s="201"/>
      <c r="CS13" s="201"/>
    </row>
    <row r="350980" spans="1:10" x14ac:dyDescent="0.25">
      <c r="A350980" s="181" t="s">
        <v>1845</v>
      </c>
      <c r="B350980" s="181" t="s">
        <v>1919</v>
      </c>
      <c r="C350980" s="181" t="s">
        <v>1920</v>
      </c>
      <c r="D350980" s="181" t="s">
        <v>1948</v>
      </c>
      <c r="E350980" s="181" t="s">
        <v>1936</v>
      </c>
      <c r="F350980" s="181" t="s">
        <v>1993</v>
      </c>
      <c r="G350980" s="181" t="s">
        <v>1994</v>
      </c>
      <c r="H350980" s="181" t="s">
        <v>1645</v>
      </c>
      <c r="I350980" s="181" t="s">
        <v>1645</v>
      </c>
      <c r="J350980" s="181" t="s">
        <v>1995</v>
      </c>
    </row>
    <row r="350981" spans="1:10" x14ac:dyDescent="0.25">
      <c r="A350981" s="181" t="s">
        <v>1996</v>
      </c>
      <c r="B350981" s="181" t="s">
        <v>1933</v>
      </c>
      <c r="C350981" s="181" t="s">
        <v>1997</v>
      </c>
      <c r="D350981" s="181" t="s">
        <v>1998</v>
      </c>
      <c r="E350981" s="181" t="s">
        <v>1999</v>
      </c>
      <c r="F350981" s="181" t="s">
        <v>1937</v>
      </c>
      <c r="G350981" s="181" t="s">
        <v>1925</v>
      </c>
      <c r="H350981" s="181" t="s">
        <v>2000</v>
      </c>
      <c r="I350981" s="181" t="s">
        <v>2001</v>
      </c>
      <c r="J350981" s="181" t="s">
        <v>2002</v>
      </c>
    </row>
    <row r="350982" spans="1:10" x14ac:dyDescent="0.25">
      <c r="B350982" s="181" t="s">
        <v>1924</v>
      </c>
      <c r="C350982" s="181" t="s">
        <v>2003</v>
      </c>
      <c r="D350982" s="181" t="s">
        <v>2004</v>
      </c>
      <c r="E350982" s="181" t="s">
        <v>2005</v>
      </c>
      <c r="F350982" s="181" t="s">
        <v>2006</v>
      </c>
      <c r="G350982" s="181" t="s">
        <v>2007</v>
      </c>
      <c r="H350982" s="181" t="s">
        <v>1644</v>
      </c>
      <c r="I350982" s="181" t="s">
        <v>1644</v>
      </c>
      <c r="J350982" s="181" t="s">
        <v>2008</v>
      </c>
    </row>
    <row r="350983" spans="1:10" x14ac:dyDescent="0.25">
      <c r="C350983" s="181" t="s">
        <v>2009</v>
      </c>
      <c r="D350983" s="181" t="s">
        <v>1944</v>
      </c>
      <c r="E350983" s="181" t="s">
        <v>2010</v>
      </c>
      <c r="F350983" s="181" t="s">
        <v>2011</v>
      </c>
      <c r="G350983" s="181" t="s">
        <v>2012</v>
      </c>
      <c r="H350983" s="181" t="s">
        <v>2013</v>
      </c>
      <c r="I350983" s="181" t="s">
        <v>2014</v>
      </c>
      <c r="J350983" s="181" t="s">
        <v>2015</v>
      </c>
    </row>
    <row r="350984" spans="1:10" x14ac:dyDescent="0.25">
      <c r="C350984" s="181" t="s">
        <v>2016</v>
      </c>
      <c r="D350984" s="181" t="s">
        <v>1934</v>
      </c>
      <c r="E350984" s="181" t="s">
        <v>2017</v>
      </c>
      <c r="F350984" s="181" t="s">
        <v>2018</v>
      </c>
      <c r="H350984" s="181" t="s">
        <v>1926</v>
      </c>
    </row>
    <row r="350985" spans="1:10" x14ac:dyDescent="0.25">
      <c r="C350985" s="181" t="s">
        <v>2019</v>
      </c>
      <c r="D350985" s="181" t="s">
        <v>2020</v>
      </c>
      <c r="E350985" s="181" t="s">
        <v>1923</v>
      </c>
      <c r="F350985" s="181" t="s">
        <v>2021</v>
      </c>
    </row>
    <row r="350986" spans="1:10" x14ac:dyDescent="0.25">
      <c r="C350986" s="181" t="s">
        <v>2022</v>
      </c>
      <c r="D350986" s="181" t="s">
        <v>2023</v>
      </c>
      <c r="F350986" s="181" t="s">
        <v>2024</v>
      </c>
    </row>
    <row r="350987" spans="1:10" x14ac:dyDescent="0.25">
      <c r="C350987" s="181" t="s">
        <v>2025</v>
      </c>
      <c r="D350987" s="181" t="s">
        <v>2026</v>
      </c>
      <c r="F350987" s="181" t="s">
        <v>2027</v>
      </c>
    </row>
    <row r="350988" spans="1:10" x14ac:dyDescent="0.25">
      <c r="C350988" s="181" t="s">
        <v>2028</v>
      </c>
      <c r="D350988" s="181" t="s">
        <v>1847</v>
      </c>
      <c r="F350988" s="181" t="s">
        <v>2029</v>
      </c>
    </row>
    <row r="350989" spans="1:10" x14ac:dyDescent="0.25">
      <c r="C350989" s="181" t="s">
        <v>2030</v>
      </c>
      <c r="D350989" s="181" t="s">
        <v>1921</v>
      </c>
      <c r="F350989" s="181" t="s">
        <v>2031</v>
      </c>
    </row>
    <row r="350990" spans="1:10" x14ac:dyDescent="0.25">
      <c r="C350990" s="181" t="s">
        <v>2032</v>
      </c>
      <c r="D350990" s="181" t="s">
        <v>1927</v>
      </c>
      <c r="F350990" s="181" t="s">
        <v>2033</v>
      </c>
    </row>
    <row r="350991" spans="1:10" x14ac:dyDescent="0.25">
      <c r="C350991" s="181" t="s">
        <v>2034</v>
      </c>
      <c r="F350991" s="181" t="s">
        <v>2035</v>
      </c>
    </row>
    <row r="350992" spans="1:10" x14ac:dyDescent="0.25">
      <c r="C350992" s="181" t="s">
        <v>2036</v>
      </c>
      <c r="F350992" s="181" t="s">
        <v>2037</v>
      </c>
    </row>
    <row r="350993" spans="3:6" x14ac:dyDescent="0.25">
      <c r="C350993" s="181" t="s">
        <v>2038</v>
      </c>
      <c r="F350993" s="181" t="s">
        <v>2039</v>
      </c>
    </row>
    <row r="350994" spans="3:6" x14ac:dyDescent="0.25">
      <c r="C350994" s="181" t="s">
        <v>2040</v>
      </c>
      <c r="F350994" s="181" t="s">
        <v>2041</v>
      </c>
    </row>
    <row r="350995" spans="3:6" x14ac:dyDescent="0.25">
      <c r="C350995" s="181" t="s">
        <v>2042</v>
      </c>
      <c r="F350995" s="181" t="s">
        <v>2043</v>
      </c>
    </row>
    <row r="350996" spans="3:6" x14ac:dyDescent="0.25">
      <c r="C350996" s="181" t="s">
        <v>2044</v>
      </c>
      <c r="F350996" s="181" t="s">
        <v>2045</v>
      </c>
    </row>
    <row r="350997" spans="3:6" x14ac:dyDescent="0.25">
      <c r="C350997" s="181" t="s">
        <v>2046</v>
      </c>
      <c r="F350997" s="181" t="s">
        <v>2047</v>
      </c>
    </row>
    <row r="350998" spans="3:6" x14ac:dyDescent="0.25">
      <c r="C350998" s="181" t="s">
        <v>2048</v>
      </c>
      <c r="F350998" s="181" t="s">
        <v>2049</v>
      </c>
    </row>
    <row r="350999" spans="3:6" x14ac:dyDescent="0.25">
      <c r="C350999" s="181" t="s">
        <v>2050</v>
      </c>
      <c r="F350999" s="181" t="s">
        <v>2051</v>
      </c>
    </row>
    <row r="351000" spans="3:6" x14ac:dyDescent="0.25">
      <c r="C351000" s="181" t="s">
        <v>2052</v>
      </c>
      <c r="F351000" s="181" t="s">
        <v>2053</v>
      </c>
    </row>
    <row r="351001" spans="3:6" x14ac:dyDescent="0.25">
      <c r="C351001" s="181" t="s">
        <v>2054</v>
      </c>
      <c r="F351001" s="181" t="s">
        <v>2055</v>
      </c>
    </row>
    <row r="351002" spans="3:6" x14ac:dyDescent="0.25">
      <c r="C351002" s="181" t="s">
        <v>2056</v>
      </c>
      <c r="F351002" s="181" t="s">
        <v>2057</v>
      </c>
    </row>
    <row r="351003" spans="3:6" x14ac:dyDescent="0.25">
      <c r="C351003" s="181" t="s">
        <v>2058</v>
      </c>
      <c r="F351003" s="181" t="s">
        <v>2059</v>
      </c>
    </row>
    <row r="351004" spans="3:6" x14ac:dyDescent="0.25">
      <c r="C351004" s="181" t="s">
        <v>2060</v>
      </c>
      <c r="F351004" s="181" t="s">
        <v>2061</v>
      </c>
    </row>
    <row r="351005" spans="3:6" x14ac:dyDescent="0.25">
      <c r="C351005" s="181" t="s">
        <v>2062</v>
      </c>
      <c r="F351005" s="181" t="s">
        <v>2063</v>
      </c>
    </row>
    <row r="351006" spans="3:6" x14ac:dyDescent="0.25">
      <c r="C351006" s="181" t="s">
        <v>2064</v>
      </c>
      <c r="F351006" s="181" t="s">
        <v>2065</v>
      </c>
    </row>
    <row r="351007" spans="3:6" x14ac:dyDescent="0.25">
      <c r="C351007" s="181" t="s">
        <v>2066</v>
      </c>
      <c r="F351007" s="181" t="s">
        <v>2067</v>
      </c>
    </row>
    <row r="351008" spans="3:6" x14ac:dyDescent="0.25">
      <c r="C351008" s="181" t="s">
        <v>2068</v>
      </c>
      <c r="F351008" s="181" t="s">
        <v>2069</v>
      </c>
    </row>
    <row r="351009" spans="3:6" x14ac:dyDescent="0.25">
      <c r="C351009" s="181" t="s">
        <v>2070</v>
      </c>
      <c r="F351009" s="181" t="s">
        <v>2071</v>
      </c>
    </row>
    <row r="351010" spans="3:6" x14ac:dyDescent="0.25">
      <c r="C351010" s="181" t="s">
        <v>2072</v>
      </c>
      <c r="F351010" s="181" t="s">
        <v>2073</v>
      </c>
    </row>
    <row r="351011" spans="3:6" x14ac:dyDescent="0.25">
      <c r="C351011" s="181" t="s">
        <v>2074</v>
      </c>
      <c r="F351011" s="181" t="s">
        <v>2075</v>
      </c>
    </row>
    <row r="351012" spans="3:6" x14ac:dyDescent="0.25">
      <c r="C351012" s="181" t="s">
        <v>2076</v>
      </c>
      <c r="F351012" s="181" t="s">
        <v>2077</v>
      </c>
    </row>
    <row r="351013" spans="3:6" x14ac:dyDescent="0.25">
      <c r="C351013" s="181" t="s">
        <v>2078</v>
      </c>
      <c r="F351013" s="181" t="s">
        <v>2079</v>
      </c>
    </row>
    <row r="351014" spans="3:6" x14ac:dyDescent="0.25">
      <c r="C351014" s="181" t="s">
        <v>2080</v>
      </c>
      <c r="F351014" s="181" t="s">
        <v>2081</v>
      </c>
    </row>
    <row r="351015" spans="3:6" x14ac:dyDescent="0.25">
      <c r="C351015" s="181" t="s">
        <v>2082</v>
      </c>
      <c r="F351015" s="181" t="s">
        <v>2083</v>
      </c>
    </row>
    <row r="351016" spans="3:6" x14ac:dyDescent="0.25">
      <c r="C351016" s="181" t="s">
        <v>2084</v>
      </c>
      <c r="F351016" s="181" t="s">
        <v>2085</v>
      </c>
    </row>
    <row r="351017" spans="3:6" x14ac:dyDescent="0.25">
      <c r="C351017" s="181" t="s">
        <v>2086</v>
      </c>
      <c r="F351017" s="181" t="s">
        <v>2087</v>
      </c>
    </row>
    <row r="351018" spans="3:6" x14ac:dyDescent="0.25">
      <c r="C351018" s="181" t="s">
        <v>2088</v>
      </c>
      <c r="F351018" s="181" t="s">
        <v>2089</v>
      </c>
    </row>
    <row r="351019" spans="3:6" x14ac:dyDescent="0.25">
      <c r="C351019" s="181" t="s">
        <v>2090</v>
      </c>
      <c r="F351019" s="181" t="s">
        <v>2091</v>
      </c>
    </row>
    <row r="351020" spans="3:6" x14ac:dyDescent="0.25">
      <c r="C351020" s="181" t="s">
        <v>2092</v>
      </c>
      <c r="F351020" s="181" t="s">
        <v>2093</v>
      </c>
    </row>
    <row r="351021" spans="3:6" x14ac:dyDescent="0.25">
      <c r="C351021" s="181" t="s">
        <v>2094</v>
      </c>
      <c r="F351021" s="181" t="s">
        <v>2095</v>
      </c>
    </row>
    <row r="351022" spans="3:6" x14ac:dyDescent="0.25">
      <c r="C351022" s="181" t="s">
        <v>2096</v>
      </c>
      <c r="F351022" s="181" t="s">
        <v>2097</v>
      </c>
    </row>
    <row r="351023" spans="3:6" x14ac:dyDescent="0.25">
      <c r="C351023" s="181" t="s">
        <v>2098</v>
      </c>
      <c r="F351023" s="181" t="s">
        <v>2099</v>
      </c>
    </row>
    <row r="351024" spans="3:6" x14ac:dyDescent="0.25">
      <c r="C351024" s="181" t="s">
        <v>2100</v>
      </c>
      <c r="F351024" s="181" t="s">
        <v>2101</v>
      </c>
    </row>
    <row r="351025" spans="3:6" x14ac:dyDescent="0.25">
      <c r="C351025" s="181" t="s">
        <v>2102</v>
      </c>
      <c r="F351025" s="181" t="s">
        <v>2103</v>
      </c>
    </row>
    <row r="351026" spans="3:6" x14ac:dyDescent="0.25">
      <c r="C351026" s="181" t="s">
        <v>2104</v>
      </c>
      <c r="F351026" s="181" t="s">
        <v>2105</v>
      </c>
    </row>
    <row r="351027" spans="3:6" x14ac:dyDescent="0.25">
      <c r="C351027" s="181" t="s">
        <v>2106</v>
      </c>
      <c r="F351027" s="181" t="s">
        <v>2107</v>
      </c>
    </row>
    <row r="351028" spans="3:6" x14ac:dyDescent="0.25">
      <c r="C351028" s="181" t="s">
        <v>2108</v>
      </c>
      <c r="F351028" s="181" t="s">
        <v>2109</v>
      </c>
    </row>
    <row r="351029" spans="3:6" x14ac:dyDescent="0.25">
      <c r="C351029" s="181" t="s">
        <v>2110</v>
      </c>
      <c r="F351029" s="181" t="s">
        <v>2111</v>
      </c>
    </row>
    <row r="351030" spans="3:6" x14ac:dyDescent="0.25">
      <c r="C351030" s="181" t="s">
        <v>2112</v>
      </c>
      <c r="F351030" s="181" t="s">
        <v>2113</v>
      </c>
    </row>
    <row r="351031" spans="3:6" x14ac:dyDescent="0.25">
      <c r="F351031" s="181" t="s">
        <v>2114</v>
      </c>
    </row>
    <row r="351032" spans="3:6" x14ac:dyDescent="0.25">
      <c r="F351032" s="181" t="s">
        <v>2115</v>
      </c>
    </row>
    <row r="351033" spans="3:6" x14ac:dyDescent="0.25">
      <c r="F351033" s="181" t="s">
        <v>2116</v>
      </c>
    </row>
    <row r="351034" spans="3:6" x14ac:dyDescent="0.25">
      <c r="F351034" s="181" t="s">
        <v>1924</v>
      </c>
    </row>
  </sheetData>
  <dataValidations count="47">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M11:M12">
      <formula1>$D$350975:$D$350986</formula1>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L11">
      <formula1>-999999999</formula1>
      <formula2>999999999</formula2>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O11:P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V11:V12">
      <formula1>$H$350975:$H$350980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Y11:Y12">
      <formula1>$D$350975:$D$350986</formula1>
    </dataValidation>
    <dataValidation type="textLength" allowBlank="1" showInputMessage="1" error="Escriba un texto " promptTitle="Cualquier contenido" prompt=" Registre el número de la CÉDULA DE EXTRANJERÍA del Interventor, SIN PUNTOS NI COMAS." sqref="Z11">
      <formula1>0</formula1>
      <formula2>3500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$A$350975:$A$350977</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
      <formula1>$B$350975:$B$350978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2">
      <formula1>$C$350975:$C$351026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2">
      <formula1>$E$350975:$E$350981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2">
      <formula1>$F$350975:$F$351030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U11:U12">
      <formula1>$G$350975:$G$350979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B11:AB12">
      <formula1>$I$350975:$I$350979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H11:AH12">
      <formula1>$J$350975:$J$350979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E11">
      <formula1>$F$350952:$F$350963</formula1>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F11:F12">
      <formula1>0</formula1>
      <formula2>390</formula2>
    </dataValidation>
    <dataValidation allowBlank="1" showInputMessage="1" showErrorMessage="1" errorTitle="Entrada no válida" error="Por favor seleccione un elemento de la lista" promptTitle="Seleccione un elemento de la lista" prompt=" Seleccione de la lista EL (LOS) RIESGO(S) que está amparando." sqref="T2:T6 T8 T11:T12"/>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M2:M10">
      <formula1>$D$350979:$D$350990</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2 D11:D12">
      <formula1>0</formula1>
      <formula2>290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2 G1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3:J8 J11:K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2 AG2 CF2 Q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V2:V10">
      <formula1>$H$350979:$H$350984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W2 W11:W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X2 X11:X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Y2:Y10">
      <formula1>$D$350979:$D$350990</formula1>
    </dataValidation>
    <dataValidation type="textLength" allowBlank="1" showInputMessage="1" error="Escriba un texto  Maximo 390 Caracteres" promptTitle="Cualquier contenido Maximo 390 Caracteres" prompt=" Registre COMPLETO nombres y apellidos del Interventor del contrato." sqref="AA2 AA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I2 AI11:AI12">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J2:AN2 AJ11:AN11 AJ12">
      <formula1>-2147483647</formula1>
      <formula2>2147483647</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O2 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P2 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Q2: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R2:AU12">
      <formula1>-2147483647</formula1>
      <formula2>2147483647</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2:AV11">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C10">
      <formula1>$A$350979:$A$350981</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2:E10">
      <formula1>$B$350979:$B$350982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2:H10">
      <formula1>$C$350979:$C$351030</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2:R10">
      <formula1>$E$350979:$E$350985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2:S10">
      <formula1>$F$350979:$F$351034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U2:U10">
      <formula1>$G$350979:$G$350983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B2:AB10">
      <formula1>$I$350979:$I$350983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H2:AH10">
      <formula1>$J$350979:$J$350983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E2 AE4:AE10">
      <formula1>$F$350956:$F$350967</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2:F1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C2:AC10 AC12">
      <formula1>-99999999999</formula1>
      <formula2>99999999999</formula2>
    </dataValidation>
    <dataValidation type="textLength" allowBlank="1" showInputMessage="1" error="Escriba un texto " promptTitle="Cualquier contenido" prompt=" Registre COMPLETO nombres y apellidos del Supervisor del contrato." sqref="AE3 AG6 AF2:AF10 AE12:AG12">
      <formula1>0</formula1>
      <formula2>3500</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D2:AD12">
      <formula1>-999999999</formula1>
      <formula2>999999999</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workbookViewId="0">
      <selection sqref="A1:V6"/>
    </sheetView>
  </sheetViews>
  <sheetFormatPr baseColWidth="10" defaultRowHeight="15" x14ac:dyDescent="0.25"/>
  <sheetData>
    <row r="1" spans="1:22" ht="78.75" x14ac:dyDescent="0.25">
      <c r="A1" s="1" t="s">
        <v>0</v>
      </c>
      <c r="B1" s="2" t="s">
        <v>1</v>
      </c>
      <c r="C1" s="3" t="s">
        <v>2</v>
      </c>
      <c r="D1" s="1" t="s">
        <v>3</v>
      </c>
      <c r="E1" s="2" t="s">
        <v>4</v>
      </c>
      <c r="F1" s="2" t="s">
        <v>5</v>
      </c>
      <c r="G1" s="2" t="s">
        <v>6</v>
      </c>
      <c r="H1" s="2" t="s">
        <v>7</v>
      </c>
      <c r="I1" s="1" t="s">
        <v>8</v>
      </c>
      <c r="J1" s="4" t="s">
        <v>9</v>
      </c>
      <c r="K1" s="5" t="s">
        <v>10</v>
      </c>
      <c r="L1" s="5" t="s">
        <v>11</v>
      </c>
      <c r="M1" s="6" t="s">
        <v>12</v>
      </c>
      <c r="N1" s="6" t="s">
        <v>13</v>
      </c>
      <c r="O1" s="2" t="s">
        <v>14</v>
      </c>
      <c r="P1" s="3" t="s">
        <v>15</v>
      </c>
      <c r="Q1" s="2" t="s">
        <v>16</v>
      </c>
      <c r="R1" s="2" t="s">
        <v>17</v>
      </c>
      <c r="S1" s="1" t="s">
        <v>18</v>
      </c>
      <c r="T1" s="1" t="s">
        <v>19</v>
      </c>
      <c r="U1" s="7" t="s">
        <v>20</v>
      </c>
      <c r="V1" s="8" t="s">
        <v>21</v>
      </c>
    </row>
    <row r="2" spans="1:22" x14ac:dyDescent="0.25">
      <c r="A2" s="9" t="s">
        <v>22</v>
      </c>
      <c r="B2" s="8" t="s">
        <v>23</v>
      </c>
      <c r="C2" s="10"/>
      <c r="D2" s="8" t="s">
        <v>24</v>
      </c>
      <c r="E2" s="11">
        <v>45105</v>
      </c>
      <c r="F2" s="8" t="s">
        <v>25</v>
      </c>
      <c r="G2" s="10"/>
      <c r="H2" s="10"/>
      <c r="I2" s="10"/>
      <c r="J2" s="12">
        <v>0</v>
      </c>
      <c r="K2" s="10"/>
      <c r="L2" s="10" t="s">
        <v>26</v>
      </c>
      <c r="M2" s="10"/>
      <c r="N2" s="13"/>
      <c r="O2" s="10" t="s">
        <v>27</v>
      </c>
      <c r="P2" s="13">
        <v>1461</v>
      </c>
      <c r="Q2" s="14">
        <v>45105</v>
      </c>
      <c r="R2" s="14">
        <v>46596</v>
      </c>
      <c r="S2" s="14"/>
      <c r="T2" s="8" t="s">
        <v>28</v>
      </c>
      <c r="U2" s="8" t="s">
        <v>29</v>
      </c>
      <c r="V2" s="8">
        <v>2023</v>
      </c>
    </row>
    <row r="3" spans="1:22" x14ac:dyDescent="0.25">
      <c r="A3" s="9" t="s">
        <v>22</v>
      </c>
      <c r="B3" s="8" t="s">
        <v>30</v>
      </c>
      <c r="C3" s="10"/>
      <c r="D3" s="15" t="s">
        <v>31</v>
      </c>
      <c r="E3" s="14">
        <v>45056</v>
      </c>
      <c r="F3" s="13" t="s">
        <v>32</v>
      </c>
      <c r="G3" s="10"/>
      <c r="H3" s="10"/>
      <c r="I3" s="10"/>
      <c r="J3" s="16">
        <v>12000000</v>
      </c>
      <c r="K3" s="10"/>
      <c r="L3" s="10" t="s">
        <v>26</v>
      </c>
      <c r="M3" s="10"/>
      <c r="N3" s="15">
        <v>900062917</v>
      </c>
      <c r="O3" s="10" t="s">
        <v>27</v>
      </c>
      <c r="P3" s="13">
        <v>235</v>
      </c>
      <c r="Q3" s="14">
        <v>45056</v>
      </c>
      <c r="R3" s="14">
        <v>45291</v>
      </c>
      <c r="S3" s="14"/>
      <c r="T3" s="15" t="s">
        <v>28</v>
      </c>
      <c r="U3" s="17" t="s">
        <v>33</v>
      </c>
      <c r="V3" s="8">
        <v>2023</v>
      </c>
    </row>
    <row r="4" spans="1:22" x14ac:dyDescent="0.25">
      <c r="A4" s="9" t="s">
        <v>22</v>
      </c>
      <c r="B4" s="8" t="s">
        <v>30</v>
      </c>
      <c r="C4" s="10"/>
      <c r="D4" s="13" t="s">
        <v>34</v>
      </c>
      <c r="E4" s="14">
        <v>45105</v>
      </c>
      <c r="F4" s="13" t="s">
        <v>35</v>
      </c>
      <c r="G4" s="10"/>
      <c r="H4" s="10"/>
      <c r="I4" s="10"/>
      <c r="J4" s="16">
        <v>112000000</v>
      </c>
      <c r="K4" s="10"/>
      <c r="L4" s="10" t="s">
        <v>26</v>
      </c>
      <c r="M4" s="10"/>
      <c r="N4" s="13">
        <v>809004480</v>
      </c>
      <c r="O4" s="10" t="s">
        <v>27</v>
      </c>
      <c r="P4" s="15">
        <v>170</v>
      </c>
      <c r="Q4" s="14">
        <v>45125</v>
      </c>
      <c r="R4" s="14">
        <v>45275</v>
      </c>
      <c r="S4" s="14"/>
      <c r="T4" s="15" t="s">
        <v>28</v>
      </c>
      <c r="U4" s="17" t="s">
        <v>36</v>
      </c>
      <c r="V4" s="8">
        <v>2023</v>
      </c>
    </row>
    <row r="5" spans="1:22" x14ac:dyDescent="0.25">
      <c r="A5" s="9" t="s">
        <v>37</v>
      </c>
      <c r="B5" s="8" t="s">
        <v>30</v>
      </c>
      <c r="C5" s="10"/>
      <c r="D5" s="8" t="s">
        <v>38</v>
      </c>
      <c r="E5" s="14">
        <v>45105</v>
      </c>
      <c r="F5" s="13" t="s">
        <v>39</v>
      </c>
      <c r="G5" s="10"/>
      <c r="H5" s="10"/>
      <c r="I5" s="10"/>
      <c r="J5" s="16">
        <v>51000000</v>
      </c>
      <c r="K5" s="10"/>
      <c r="L5" s="10" t="s">
        <v>26</v>
      </c>
      <c r="M5" s="10"/>
      <c r="N5" s="15">
        <v>80004485</v>
      </c>
      <c r="O5" s="10" t="s">
        <v>27</v>
      </c>
      <c r="P5" s="15">
        <v>170</v>
      </c>
      <c r="Q5" s="14">
        <v>45114</v>
      </c>
      <c r="R5" s="14">
        <v>45275</v>
      </c>
      <c r="S5" s="14"/>
      <c r="T5" s="15" t="s">
        <v>28</v>
      </c>
      <c r="U5" s="17" t="s">
        <v>40</v>
      </c>
      <c r="V5" s="8">
        <v>2023</v>
      </c>
    </row>
    <row r="6" spans="1:22" x14ac:dyDescent="0.25">
      <c r="A6" s="9" t="s">
        <v>41</v>
      </c>
      <c r="B6" s="8" t="s">
        <v>30</v>
      </c>
      <c r="C6" s="10"/>
      <c r="D6" s="8" t="s">
        <v>42</v>
      </c>
      <c r="E6" s="14">
        <v>45182</v>
      </c>
      <c r="F6" s="13" t="s">
        <v>43</v>
      </c>
      <c r="G6" s="10"/>
      <c r="H6" s="10"/>
      <c r="I6" s="10"/>
      <c r="J6" s="16">
        <v>71428571</v>
      </c>
      <c r="K6" s="10"/>
      <c r="L6" s="10" t="s">
        <v>26</v>
      </c>
      <c r="M6" s="10"/>
      <c r="N6" s="15">
        <v>901153861</v>
      </c>
      <c r="O6" s="10" t="s">
        <v>27</v>
      </c>
      <c r="P6" s="15">
        <v>93</v>
      </c>
      <c r="Q6" s="14">
        <v>45182</v>
      </c>
      <c r="R6" s="14">
        <v>45275</v>
      </c>
      <c r="S6" s="14"/>
      <c r="T6" s="15" t="s">
        <v>28</v>
      </c>
      <c r="U6" s="17" t="s">
        <v>44</v>
      </c>
      <c r="V6" s="8">
        <v>2023</v>
      </c>
    </row>
  </sheetData>
  <dataValidations count="9">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P2:P3">
      <formula1>-2147483647</formula1>
      <formula2>2147483647</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2">
      <formula1>-999999999</formula1>
      <formula2>999999999</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Q2:Q3">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R2:R3">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S2:S6">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2 J4:J6">
      <formula1>-2147483647</formula1>
      <formula2>2147483647</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A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E2:E3">
      <formula1>1900/1/1</formula1>
      <formula2>3000/1/1</formula2>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A3:A6">
      <formula1>0</formula1>
      <formula2>390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Contratación (2)</vt:lpstr>
      <vt:lpstr>Contratación</vt:lpstr>
      <vt:lpstr>ORDENES DE COMPRA FONAM NACION</vt:lpstr>
      <vt:lpstr>CONVENIOS FONAM NACION</vt:lpstr>
      <vt:lpstr>Convenios1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2023-09-30T05:07:49Z</dcterms:created>
  <dcterms:modified xsi:type="dcterms:W3CDTF">2023-12-12T17:10:38Z</dcterms:modified>
</cp:coreProperties>
</file>