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suario\Documents\0 DTAO\Sistemas de Informacion Parques 2024\15 Actualizacion Pagina Web\5 Contratacion\2024\"/>
    </mc:Choice>
  </mc:AlternateContent>
  <xr:revisionPtr revIDLastSave="0" documentId="13_ncr:1_{CE316578-8D91-4514-B2D4-995A9200080A}" xr6:coauthVersionLast="47" xr6:coauthVersionMax="47" xr10:uidLastSave="{00000000-0000-0000-0000-000000000000}"/>
  <bookViews>
    <workbookView xWindow="-120" yWindow="-120" windowWidth="20640" windowHeight="11040" firstSheet="1" activeTab="1" xr2:uid="{00000000-000D-0000-FFFF-FFFF00000000}"/>
  </bookViews>
  <sheets>
    <sheet name="Contratación (2)" sheetId="3" state="hidden" r:id="rId1"/>
    <sheet name="Contratación" sheetId="2" r:id="rId2"/>
    <sheet name="ORDENES DE COMPRA FONAM NACION" sheetId="4" r:id="rId3"/>
    <sheet name="CONVENIOS FONAM NACION" sheetId="5" r:id="rId4"/>
    <sheet name="Convenios1" sheetId="1" state="hidden" r:id="rId5"/>
  </sheets>
  <externalReferences>
    <externalReference r:id="rId6"/>
  </externalReferences>
  <definedNames>
    <definedName name="_xlnm._FilterDatabase" localSheetId="1" hidden="1">Contratación!$A$1:$Z$269</definedName>
    <definedName name="_xlnm._FilterDatabase" localSheetId="0" hidden="1">'Contratación (2)'!$A$1:$AD$377</definedName>
    <definedName name="_xlnm._FilterDatabase" localSheetId="3" hidden="1">'CONVENIOS FONAM NACION'!$A$1:$CQ$10</definedName>
    <definedName name="_xlnm._FilterDatabase" localSheetId="2" hidden="1">'ORDENES DE COMPRA FONAM NACION'!$A$1:$BU$7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X10" i="5" l="1"/>
  <c r="BW10" i="5"/>
  <c r="BV10" i="5"/>
  <c r="BX9" i="5"/>
  <c r="BW9" i="5"/>
  <c r="BV9" i="5"/>
  <c r="BX8" i="5"/>
  <c r="BW8" i="5"/>
  <c r="BV8" i="5"/>
  <c r="BX7" i="5"/>
  <c r="BW7" i="5"/>
  <c r="BV7" i="5"/>
  <c r="BX6" i="5"/>
  <c r="BW6" i="5"/>
  <c r="BV6" i="5"/>
  <c r="BX5" i="5"/>
  <c r="BW5" i="5"/>
  <c r="BV5" i="5"/>
  <c r="BX4" i="5"/>
  <c r="BW4" i="5"/>
  <c r="BV4" i="5"/>
  <c r="BX3" i="5"/>
  <c r="BW3" i="5"/>
  <c r="BV3" i="5"/>
  <c r="BX2" i="5"/>
  <c r="BW2" i="5"/>
  <c r="BV2" i="5"/>
  <c r="BA2" i="4"/>
  <c r="AZ2" i="4"/>
  <c r="AY2" i="4"/>
  <c r="F377" i="3" l="1"/>
  <c r="E377" i="3"/>
  <c r="F376" i="3"/>
  <c r="E376" i="3"/>
  <c r="F375" i="3"/>
  <c r="E375" i="3"/>
  <c r="F374" i="3"/>
  <c r="G374" i="3" s="1"/>
  <c r="E374" i="3"/>
  <c r="F373" i="3"/>
  <c r="G373" i="3" s="1"/>
  <c r="E373" i="3"/>
  <c r="F372" i="3"/>
  <c r="E372" i="3"/>
  <c r="F371" i="3"/>
  <c r="E371" i="3"/>
  <c r="F370" i="3"/>
  <c r="G370" i="3" s="1"/>
  <c r="E370" i="3"/>
  <c r="E369" i="3"/>
  <c r="F368" i="3"/>
  <c r="E368" i="3"/>
  <c r="F367" i="3"/>
  <c r="E367" i="3"/>
  <c r="F366" i="3"/>
  <c r="E366" i="3"/>
  <c r="E365" i="3"/>
  <c r="F364" i="3"/>
  <c r="E364" i="3"/>
  <c r="F363" i="3"/>
  <c r="G363" i="3" s="1"/>
  <c r="E363" i="3"/>
  <c r="F362" i="3"/>
  <c r="G362" i="3" s="1"/>
  <c r="E362" i="3"/>
  <c r="F361" i="3"/>
  <c r="E361" i="3"/>
  <c r="F360" i="3"/>
  <c r="E360" i="3"/>
  <c r="F359" i="3"/>
  <c r="E359" i="3"/>
  <c r="F358" i="3"/>
  <c r="G358" i="3" s="1"/>
  <c r="E358" i="3"/>
  <c r="F357" i="3"/>
  <c r="G357" i="3" s="1"/>
  <c r="E357" i="3"/>
  <c r="F356" i="3"/>
  <c r="E356" i="3"/>
  <c r="F355" i="3"/>
  <c r="G355" i="3" s="1"/>
  <c r="E355" i="3"/>
  <c r="E354" i="3"/>
  <c r="F353" i="3"/>
  <c r="E353" i="3"/>
  <c r="F352" i="3"/>
  <c r="E352" i="3"/>
  <c r="F351" i="3"/>
  <c r="E351" i="3"/>
  <c r="F350" i="3"/>
  <c r="E350" i="3"/>
  <c r="F349" i="3"/>
  <c r="E349" i="3"/>
  <c r="F348" i="3"/>
  <c r="E348" i="3"/>
  <c r="F347" i="3"/>
  <c r="E347" i="3"/>
  <c r="F346" i="3"/>
  <c r="E346" i="3"/>
  <c r="F345" i="3"/>
  <c r="E345" i="3"/>
  <c r="F344" i="3"/>
  <c r="E344" i="3"/>
  <c r="F343" i="3"/>
  <c r="E343" i="3"/>
  <c r="E342" i="3"/>
  <c r="E341" i="3"/>
  <c r="E340" i="3"/>
  <c r="E339" i="3"/>
  <c r="E338" i="3"/>
  <c r="E337" i="3"/>
  <c r="E336" i="3"/>
  <c r="E335" i="3"/>
  <c r="E334" i="3"/>
  <c r="E333" i="3"/>
  <c r="E332" i="3"/>
  <c r="E331" i="3"/>
  <c r="E330" i="3"/>
  <c r="E329" i="3"/>
  <c r="E328" i="3"/>
  <c r="E327" i="3"/>
  <c r="E326" i="3"/>
  <c r="E325" i="3"/>
  <c r="E324" i="3"/>
  <c r="E323" i="3"/>
  <c r="E322" i="3"/>
  <c r="E321" i="3"/>
  <c r="E320" i="3"/>
  <c r="E319" i="3"/>
  <c r="E318" i="3"/>
  <c r="E317" i="3"/>
  <c r="E316" i="3"/>
  <c r="E315" i="3"/>
  <c r="E314" i="3"/>
  <c r="E313" i="3"/>
  <c r="E312" i="3"/>
  <c r="E311" i="3"/>
  <c r="E310" i="3"/>
  <c r="E309" i="3"/>
  <c r="E308" i="3"/>
  <c r="E307" i="3"/>
  <c r="E306" i="3"/>
  <c r="E305" i="3"/>
  <c r="E304" i="3"/>
  <c r="E303" i="3"/>
  <c r="E302" i="3"/>
  <c r="E301" i="3"/>
  <c r="E300" i="3"/>
  <c r="E299" i="3"/>
  <c r="E298" i="3"/>
  <c r="E297" i="3"/>
  <c r="E296" i="3"/>
  <c r="E295" i="3"/>
  <c r="E294" i="3"/>
  <c r="E293" i="3"/>
  <c r="E292" i="3"/>
  <c r="E291" i="3"/>
  <c r="E290" i="3"/>
  <c r="E289" i="3"/>
  <c r="E288" i="3"/>
  <c r="E287" i="3"/>
  <c r="E286" i="3"/>
  <c r="E285" i="3"/>
  <c r="E284" i="3"/>
  <c r="E283" i="3"/>
  <c r="E282" i="3"/>
  <c r="E281" i="3"/>
  <c r="E280" i="3"/>
  <c r="E279" i="3"/>
  <c r="E278" i="3"/>
  <c r="E277" i="3"/>
  <c r="E276" i="3"/>
  <c r="E275" i="3"/>
  <c r="E274" i="3"/>
  <c r="E273" i="3"/>
  <c r="E272" i="3"/>
  <c r="E271" i="3"/>
  <c r="E270" i="3"/>
  <c r="E269" i="3"/>
  <c r="E268" i="3"/>
  <c r="E267" i="3"/>
  <c r="E266" i="3"/>
  <c r="E265" i="3"/>
  <c r="E264" i="3"/>
  <c r="E263" i="3"/>
  <c r="E262" i="3"/>
  <c r="E261" i="3"/>
  <c r="E260" i="3"/>
  <c r="E259" i="3"/>
  <c r="E258" i="3"/>
  <c r="E257" i="3"/>
  <c r="E256" i="3"/>
  <c r="E255" i="3"/>
  <c r="E254" i="3"/>
  <c r="E253" i="3"/>
  <c r="E252" i="3"/>
  <c r="E251" i="3"/>
  <c r="E250" i="3"/>
  <c r="E249" i="3"/>
  <c r="E248" i="3"/>
  <c r="E247" i="3"/>
  <c r="E246" i="3"/>
  <c r="E245" i="3"/>
  <c r="E244" i="3"/>
  <c r="E243" i="3"/>
  <c r="E242" i="3"/>
  <c r="E241" i="3"/>
  <c r="E240" i="3"/>
  <c r="E239" i="3"/>
  <c r="E238" i="3"/>
  <c r="E237" i="3"/>
  <c r="E236" i="3"/>
  <c r="E235" i="3"/>
  <c r="E234" i="3"/>
  <c r="E233" i="3"/>
  <c r="E232" i="3"/>
  <c r="E231" i="3"/>
  <c r="E230" i="3"/>
  <c r="E229" i="3"/>
  <c r="E228"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E2" i="3"/>
  <c r="F28" i="3"/>
  <c r="F32" i="3"/>
  <c r="F36" i="3"/>
  <c r="F44" i="3"/>
  <c r="F52" i="3"/>
  <c r="F60" i="3"/>
  <c r="F68" i="3"/>
  <c r="F84" i="3"/>
  <c r="F92" i="3"/>
  <c r="F100" i="3"/>
  <c r="F108" i="3"/>
  <c r="F112" i="3"/>
  <c r="F116" i="3"/>
  <c r="F132" i="3"/>
  <c r="F140" i="3"/>
  <c r="F195" i="3"/>
  <c r="F227" i="3"/>
  <c r="G227" i="3" s="1"/>
  <c r="F235" i="3"/>
  <c r="G235" i="3" s="1"/>
  <c r="F246" i="3"/>
  <c r="G246" i="3" s="1"/>
  <c r="F275" i="3"/>
  <c r="F278" i="3"/>
  <c r="G278" i="3" s="1"/>
  <c r="F303" i="3"/>
  <c r="F307" i="3"/>
  <c r="F311" i="3"/>
  <c r="F319" i="3"/>
  <c r="F323" i="3"/>
  <c r="F332" i="3"/>
  <c r="F340" i="3"/>
  <c r="G195" i="3" l="1"/>
  <c r="G349" i="3"/>
  <c r="G366" i="3"/>
  <c r="G275" i="3"/>
  <c r="G346" i="3"/>
  <c r="G350" i="3"/>
  <c r="G347" i="3"/>
  <c r="F76" i="3"/>
  <c r="G76" i="3" s="1"/>
  <c r="F219" i="3"/>
  <c r="G219" i="3" s="1"/>
  <c r="F231" i="3"/>
  <c r="F160" i="3"/>
  <c r="F94" i="3"/>
  <c r="G94" i="3" s="1"/>
  <c r="F318" i="3"/>
  <c r="G318" i="3" s="1"/>
  <c r="F287" i="3"/>
  <c r="F147" i="3"/>
  <c r="G147" i="3" s="1"/>
  <c r="F354" i="3"/>
  <c r="G354" i="3" s="1"/>
  <c r="F123" i="3"/>
  <c r="G123" i="3" s="1"/>
  <c r="F85" i="3"/>
  <c r="G85" i="3" s="1"/>
  <c r="F79" i="3"/>
  <c r="G79" i="3" s="1"/>
  <c r="F67" i="3"/>
  <c r="G67" i="3" s="1"/>
  <c r="F59" i="3"/>
  <c r="G59" i="3" s="1"/>
  <c r="F20" i="3"/>
  <c r="F12" i="3"/>
  <c r="G12" i="3" s="1"/>
  <c r="F238" i="3"/>
  <c r="G238" i="3" s="1"/>
  <c r="F261" i="3"/>
  <c r="G261" i="3" s="1"/>
  <c r="F310" i="3"/>
  <c r="G310" i="3" s="1"/>
  <c r="F155" i="3"/>
  <c r="G155" i="3" s="1"/>
  <c r="F75" i="3"/>
  <c r="G75" i="3" s="1"/>
  <c r="F302" i="3"/>
  <c r="G302" i="3" s="1"/>
  <c r="F257" i="3"/>
  <c r="G257" i="3" s="1"/>
  <c r="F245" i="3"/>
  <c r="G245" i="3" s="1"/>
  <c r="F240" i="3"/>
  <c r="G240" i="3" s="1"/>
  <c r="F210" i="3"/>
  <c r="G210" i="3" s="1"/>
  <c r="F115" i="3"/>
  <c r="G115" i="3" s="1"/>
  <c r="F104" i="3"/>
  <c r="G104" i="3" s="1"/>
  <c r="F97" i="3"/>
  <c r="G97" i="3" s="1"/>
  <c r="F91" i="3"/>
  <c r="G91" i="3" s="1"/>
  <c r="F51" i="3"/>
  <c r="G51" i="3" s="1"/>
  <c r="F43" i="3"/>
  <c r="G43" i="3" s="1"/>
  <c r="F35" i="3"/>
  <c r="G35" i="3" s="1"/>
  <c r="F27" i="3"/>
  <c r="G27" i="3" s="1"/>
  <c r="F95" i="3"/>
  <c r="F369" i="3"/>
  <c r="G369" i="3" s="1"/>
  <c r="F272" i="3"/>
  <c r="G272" i="3" s="1"/>
  <c r="F125" i="3"/>
  <c r="G125" i="3" s="1"/>
  <c r="F184" i="3"/>
  <c r="G184" i="3" s="1"/>
  <c r="F47" i="3"/>
  <c r="G47" i="3" s="1"/>
  <c r="F328" i="3"/>
  <c r="G328" i="3" s="1"/>
  <c r="F322" i="3"/>
  <c r="G322" i="3" s="1"/>
  <c r="F312" i="3"/>
  <c r="G312" i="3" s="1"/>
  <c r="F296" i="3"/>
  <c r="F281" i="3"/>
  <c r="F269" i="3"/>
  <c r="G269" i="3" s="1"/>
  <c r="F251" i="3"/>
  <c r="G251" i="3" s="1"/>
  <c r="F234" i="3"/>
  <c r="G234" i="3" s="1"/>
  <c r="F220" i="3"/>
  <c r="G220" i="3" s="1"/>
  <c r="F197" i="3"/>
  <c r="G197" i="3" s="1"/>
  <c r="F186" i="3"/>
  <c r="G186" i="3" s="1"/>
  <c r="F157" i="3"/>
  <c r="G157" i="3" s="1"/>
  <c r="F133" i="3"/>
  <c r="G133" i="3" s="1"/>
  <c r="F114" i="3"/>
  <c r="G114" i="3" s="1"/>
  <c r="F109" i="3"/>
  <c r="G109" i="3" s="1"/>
  <c r="F103" i="3"/>
  <c r="G103" i="3" s="1"/>
  <c r="F211" i="3"/>
  <c r="G211" i="3" s="1"/>
  <c r="F96" i="3"/>
  <c r="G96" i="3" s="1"/>
  <c r="F194" i="3"/>
  <c r="G194" i="3" s="1"/>
  <c r="F77" i="3"/>
  <c r="G77" i="3" s="1"/>
  <c r="F57" i="3"/>
  <c r="G57" i="3" s="1"/>
  <c r="F87" i="3"/>
  <c r="F31" i="3"/>
  <c r="F339" i="3"/>
  <c r="G339" i="3" s="1"/>
  <c r="F2" i="3"/>
  <c r="G2" i="3" s="1"/>
  <c r="F337" i="3"/>
  <c r="F306" i="3"/>
  <c r="G306" i="3" s="1"/>
  <c r="F300" i="3"/>
  <c r="F226" i="3"/>
  <c r="G226" i="3" s="1"/>
  <c r="F151" i="3"/>
  <c r="G151" i="3" s="1"/>
  <c r="F83" i="3"/>
  <c r="G83" i="3" s="1"/>
  <c r="F71" i="3"/>
  <c r="G71" i="3" s="1"/>
  <c r="F149" i="3"/>
  <c r="G149" i="3" s="1"/>
  <c r="F292" i="3"/>
  <c r="G292" i="3" s="1"/>
  <c r="F341" i="3"/>
  <c r="G341" i="3" s="1"/>
  <c r="F326" i="3"/>
  <c r="G326" i="3" s="1"/>
  <c r="F315" i="3"/>
  <c r="G315" i="3" s="1"/>
  <c r="F196" i="3"/>
  <c r="F190" i="3"/>
  <c r="G190" i="3" s="1"/>
  <c r="F178" i="3"/>
  <c r="G178" i="3" s="1"/>
  <c r="F137" i="3"/>
  <c r="G137" i="3" s="1"/>
  <c r="F119" i="3"/>
  <c r="F88" i="3"/>
  <c r="G88" i="3" s="1"/>
  <c r="F193" i="3"/>
  <c r="G193" i="3" s="1"/>
  <c r="F63" i="3"/>
  <c r="G63" i="3" s="1"/>
  <c r="F55" i="3"/>
  <c r="G55" i="3" s="1"/>
  <c r="F24" i="3"/>
  <c r="F8" i="3"/>
  <c r="G8" i="3" s="1"/>
  <c r="F105" i="3"/>
  <c r="G105" i="3" s="1"/>
  <c r="F143" i="3"/>
  <c r="G143" i="3" s="1"/>
  <c r="F165" i="3"/>
  <c r="G165" i="3" s="1"/>
  <c r="F188" i="3"/>
  <c r="G188" i="3" s="1"/>
  <c r="F327" i="3"/>
  <c r="F320" i="3"/>
  <c r="G320" i="3" s="1"/>
  <c r="F260" i="3"/>
  <c r="G260" i="3" s="1"/>
  <c r="F201" i="3"/>
  <c r="G201" i="3" s="1"/>
  <c r="F107" i="3"/>
  <c r="G107" i="3" s="1"/>
  <c r="F7" i="3"/>
  <c r="G7" i="3" s="1"/>
  <c r="F335" i="3"/>
  <c r="G335" i="3" s="1"/>
  <c r="F304" i="3"/>
  <c r="G304" i="3" s="1"/>
  <c r="F242" i="3"/>
  <c r="G242" i="3" s="1"/>
  <c r="F212" i="3"/>
  <c r="G212" i="3" s="1"/>
  <c r="F93" i="3"/>
  <c r="G93" i="3" s="1"/>
  <c r="F187" i="3"/>
  <c r="G187" i="3" s="1"/>
  <c r="F61" i="3"/>
  <c r="G61" i="3" s="1"/>
  <c r="F22" i="3"/>
  <c r="G22" i="3" s="1"/>
  <c r="F169" i="3"/>
  <c r="G169" i="3" s="1"/>
  <c r="F14" i="3"/>
  <c r="G14" i="3" s="1"/>
  <c r="F171" i="3"/>
  <c r="G171" i="3" s="1"/>
  <c r="F6" i="3"/>
  <c r="G6" i="3" s="1"/>
  <c r="F166" i="3"/>
  <c r="G166" i="3" s="1"/>
  <c r="F273" i="3"/>
  <c r="G273" i="3" s="1"/>
  <c r="F279" i="3"/>
  <c r="G279" i="3" s="1"/>
  <c r="F218" i="3"/>
  <c r="G218" i="3" s="1"/>
  <c r="F101" i="3"/>
  <c r="G101" i="3" s="1"/>
  <c r="F69" i="3"/>
  <c r="G69" i="3" s="1"/>
  <c r="F330" i="3"/>
  <c r="G330" i="3" s="1"/>
  <c r="F314" i="3"/>
  <c r="G314" i="3" s="1"/>
  <c r="F271" i="3"/>
  <c r="G271" i="3" s="1"/>
  <c r="F236" i="3"/>
  <c r="G236" i="3" s="1"/>
  <c r="F230" i="3"/>
  <c r="G230" i="3" s="1"/>
  <c r="F206" i="3"/>
  <c r="G206" i="3" s="1"/>
  <c r="F182" i="3"/>
  <c r="G182" i="3" s="1"/>
  <c r="F159" i="3"/>
  <c r="G159" i="3" s="1"/>
  <c r="F141" i="3"/>
  <c r="G141" i="3" s="1"/>
  <c r="F135" i="3"/>
  <c r="G135" i="3" s="1"/>
  <c r="F117" i="3"/>
  <c r="G117" i="3" s="1"/>
  <c r="F111" i="3"/>
  <c r="G111" i="3" s="1"/>
  <c r="F99" i="3"/>
  <c r="G99" i="3" s="1"/>
  <c r="F53" i="3"/>
  <c r="G53" i="3" s="1"/>
  <c r="F45" i="3"/>
  <c r="G45" i="3" s="1"/>
  <c r="F244" i="3"/>
  <c r="G244" i="3" s="1"/>
  <c r="F37" i="3"/>
  <c r="G37" i="3" s="1"/>
  <c r="F29" i="3"/>
  <c r="G29" i="3" s="1"/>
  <c r="F98" i="3"/>
  <c r="G98" i="3" s="1"/>
  <c r="F174" i="3"/>
  <c r="G174" i="3" s="1"/>
  <c r="F334" i="3"/>
  <c r="G334" i="3" s="1"/>
  <c r="F42" i="3"/>
  <c r="G42" i="3" s="1"/>
  <c r="F58" i="3"/>
  <c r="G58" i="3" s="1"/>
  <c r="F74" i="3"/>
  <c r="G74" i="3" s="1"/>
  <c r="F170" i="3"/>
  <c r="G170" i="3" s="1"/>
  <c r="F185" i="3"/>
  <c r="G185" i="3" s="1"/>
  <c r="F146" i="3"/>
  <c r="G146" i="3" s="1"/>
  <c r="F233" i="3"/>
  <c r="G233" i="3" s="1"/>
  <c r="F309" i="3"/>
  <c r="G309" i="3" s="1"/>
  <c r="F325" i="3"/>
  <c r="G325" i="3" s="1"/>
  <c r="F50" i="3"/>
  <c r="G50" i="3" s="1"/>
  <c r="F177" i="3"/>
  <c r="G177" i="3" s="1"/>
  <c r="F259" i="3"/>
  <c r="G259" i="3" s="1"/>
  <c r="F264" i="3"/>
  <c r="F3" i="3"/>
  <c r="G3" i="3" s="1"/>
  <c r="F66" i="3"/>
  <c r="G66" i="3" s="1"/>
  <c r="F82" i="3"/>
  <c r="G82" i="3" s="1"/>
  <c r="F225" i="3"/>
  <c r="G225" i="3" s="1"/>
  <c r="F239" i="3"/>
  <c r="G239" i="3" s="1"/>
  <c r="F249" i="3"/>
  <c r="G249" i="3" s="1"/>
  <c r="F19" i="3"/>
  <c r="G19" i="3" s="1"/>
  <c r="F106" i="3"/>
  <c r="G106" i="3" s="1"/>
  <c r="F122" i="3"/>
  <c r="G122" i="3" s="1"/>
  <c r="F163" i="3"/>
  <c r="G163" i="3" s="1"/>
  <c r="F342" i="3"/>
  <c r="G342" i="3" s="1"/>
  <c r="F138" i="3"/>
  <c r="G138" i="3" s="1"/>
  <c r="F256" i="3"/>
  <c r="G256" i="3" s="1"/>
  <c r="F284" i="3"/>
  <c r="G284" i="3" s="1"/>
  <c r="F301" i="3"/>
  <c r="G301" i="3" s="1"/>
  <c r="F317" i="3"/>
  <c r="G317" i="3" s="1"/>
  <c r="F86" i="3"/>
  <c r="G86" i="3" s="1"/>
  <c r="F179" i="3"/>
  <c r="G179" i="3" s="1"/>
  <c r="F237" i="3"/>
  <c r="G237" i="3" s="1"/>
  <c r="F290" i="3"/>
  <c r="G290" i="3" s="1"/>
  <c r="F23" i="3"/>
  <c r="G23" i="3" s="1"/>
  <c r="F118" i="3"/>
  <c r="G118" i="3" s="1"/>
  <c r="F267" i="3"/>
  <c r="G267" i="3" s="1"/>
  <c r="F305" i="3"/>
  <c r="G305" i="3" s="1"/>
  <c r="F38" i="3"/>
  <c r="G38" i="3" s="1"/>
  <c r="F62" i="3"/>
  <c r="G62" i="3" s="1"/>
  <c r="F142" i="3"/>
  <c r="G142" i="3" s="1"/>
  <c r="F175" i="3"/>
  <c r="G175" i="3" s="1"/>
  <c r="F229" i="3"/>
  <c r="G229" i="3" s="1"/>
  <c r="F329" i="3"/>
  <c r="G329" i="3" s="1"/>
  <c r="F54" i="3"/>
  <c r="G54" i="3" s="1"/>
  <c r="F78" i="3"/>
  <c r="G78" i="3" s="1"/>
  <c r="F134" i="3"/>
  <c r="G134" i="3" s="1"/>
  <c r="F158" i="3"/>
  <c r="G158" i="3" s="1"/>
  <c r="F205" i="3"/>
  <c r="G205" i="3" s="1"/>
  <c r="F243" i="3"/>
  <c r="G243" i="3" s="1"/>
  <c r="F297" i="3"/>
  <c r="G297" i="3" s="1"/>
  <c r="F30" i="3"/>
  <c r="G30" i="3" s="1"/>
  <c r="F110" i="3"/>
  <c r="G110" i="3" s="1"/>
  <c r="F288" i="3"/>
  <c r="G288" i="3" s="1"/>
  <c r="F321" i="3"/>
  <c r="G321" i="3" s="1"/>
  <c r="F365" i="3"/>
  <c r="G365" i="3" s="1"/>
  <c r="F102" i="3"/>
  <c r="G102" i="3" s="1"/>
  <c r="F173" i="3"/>
  <c r="G173" i="3" s="1"/>
  <c r="F191" i="3"/>
  <c r="G191" i="3" s="1"/>
  <c r="F221" i="3"/>
  <c r="G221" i="3" s="1"/>
  <c r="F46" i="3"/>
  <c r="G46" i="3" s="1"/>
  <c r="F70" i="3"/>
  <c r="G70" i="3" s="1"/>
  <c r="F126" i="3"/>
  <c r="G126" i="3" s="1"/>
  <c r="F150" i="3"/>
  <c r="G150" i="3" s="1"/>
  <c r="F280" i="3"/>
  <c r="G280" i="3" s="1"/>
  <c r="F289" i="3"/>
  <c r="G289" i="3" s="1"/>
  <c r="F294" i="3"/>
  <c r="G294" i="3" s="1"/>
  <c r="F313" i="3"/>
  <c r="G313" i="3" s="1"/>
  <c r="F89" i="3"/>
  <c r="G89" i="3" s="1"/>
  <c r="F164" i="3"/>
  <c r="G164" i="3" s="1"/>
  <c r="F181" i="3"/>
  <c r="G181" i="3" s="1"/>
  <c r="F263" i="3"/>
  <c r="G263" i="3" s="1"/>
  <c r="F283" i="3"/>
  <c r="G283" i="3" s="1"/>
  <c r="F291" i="3"/>
  <c r="G291" i="3" s="1"/>
  <c r="F26" i="3"/>
  <c r="G26" i="3" s="1"/>
  <c r="F49" i="3"/>
  <c r="G49" i="3" s="1"/>
  <c r="F81" i="3"/>
  <c r="G81" i="3" s="1"/>
  <c r="F129" i="3"/>
  <c r="G129" i="3" s="1"/>
  <c r="F333" i="3"/>
  <c r="G333" i="3" s="1"/>
  <c r="F161" i="3"/>
  <c r="G161" i="3" s="1"/>
  <c r="F200" i="3"/>
  <c r="G200" i="3" s="1"/>
  <c r="F255" i="3"/>
  <c r="G255" i="3" s="1"/>
  <c r="F18" i="3"/>
  <c r="G18" i="3" s="1"/>
  <c r="F41" i="3"/>
  <c r="G41" i="3" s="1"/>
  <c r="F73" i="3"/>
  <c r="G73" i="3" s="1"/>
  <c r="F153" i="3"/>
  <c r="G153" i="3" s="1"/>
  <c r="F192" i="3"/>
  <c r="G192" i="3" s="1"/>
  <c r="F247" i="3"/>
  <c r="G247" i="3" s="1"/>
  <c r="F316" i="3"/>
  <c r="G316" i="3" s="1"/>
  <c r="F10" i="3"/>
  <c r="G10" i="3" s="1"/>
  <c r="F33" i="3"/>
  <c r="G33" i="3" s="1"/>
  <c r="F65" i="3"/>
  <c r="G65" i="3" s="1"/>
  <c r="F113" i="3"/>
  <c r="G113" i="3" s="1"/>
  <c r="F145" i="3"/>
  <c r="G145" i="3" s="1"/>
  <c r="F308" i="3"/>
  <c r="G308" i="3" s="1"/>
  <c r="F176" i="3"/>
  <c r="G176" i="3" s="1"/>
  <c r="F216" i="3"/>
  <c r="G216" i="3" s="1"/>
  <c r="F25" i="3"/>
  <c r="G25" i="3" s="1"/>
  <c r="F80" i="3"/>
  <c r="G80" i="3" s="1"/>
  <c r="F152" i="3"/>
  <c r="G152" i="3" s="1"/>
  <c r="F223" i="3"/>
  <c r="G223" i="3" s="1"/>
  <c r="F274" i="3"/>
  <c r="G274" i="3" s="1"/>
  <c r="F17" i="3"/>
  <c r="G17" i="3" s="1"/>
  <c r="F72" i="3"/>
  <c r="G72" i="3" s="1"/>
  <c r="F144" i="3"/>
  <c r="G144" i="3" s="1"/>
  <c r="F215" i="3"/>
  <c r="G215" i="3" s="1"/>
  <c r="F9" i="3"/>
  <c r="G9" i="3" s="1"/>
  <c r="F64" i="3"/>
  <c r="G64" i="3" s="1"/>
  <c r="F136" i="3"/>
  <c r="G136" i="3" s="1"/>
  <c r="F199" i="3"/>
  <c r="G199" i="3" s="1"/>
  <c r="F203" i="3"/>
  <c r="G203" i="3" s="1"/>
  <c r="F224" i="3"/>
  <c r="G224" i="3" s="1"/>
  <c r="F241" i="3"/>
  <c r="G241" i="3" s="1"/>
  <c r="F48" i="3"/>
  <c r="G48" i="3" s="1"/>
  <c r="F56" i="3"/>
  <c r="G56" i="3" s="1"/>
  <c r="F128" i="3"/>
  <c r="G128" i="3" s="1"/>
  <c r="F293" i="3"/>
  <c r="G293" i="3" s="1"/>
  <c r="F331" i="3"/>
  <c r="G331" i="3" s="1"/>
  <c r="F40" i="3"/>
  <c r="G40" i="3" s="1"/>
  <c r="F222" i="3"/>
  <c r="G222" i="3" s="1"/>
  <c r="F209" i="3"/>
  <c r="G209" i="3" s="1"/>
  <c r="F276" i="3"/>
  <c r="G276" i="3" s="1"/>
  <c r="F336" i="3"/>
  <c r="G336" i="3" s="1"/>
  <c r="F265" i="3"/>
  <c r="G265" i="3" s="1"/>
  <c r="F5" i="3"/>
  <c r="G5" i="3" s="1"/>
  <c r="F13" i="3"/>
  <c r="G13" i="3" s="1"/>
  <c r="F21" i="3"/>
  <c r="G21" i="3" s="1"/>
  <c r="G132" i="3"/>
  <c r="F250" i="3"/>
  <c r="G250" i="3" s="1"/>
  <c r="F258" i="3"/>
  <c r="G258" i="3" s="1"/>
  <c r="F266" i="3"/>
  <c r="G266" i="3" s="1"/>
  <c r="F124" i="3"/>
  <c r="G124" i="3" s="1"/>
  <c r="F148" i="3"/>
  <c r="G148" i="3" s="1"/>
  <c r="F168" i="3"/>
  <c r="G168" i="3" s="1"/>
  <c r="G36" i="3"/>
  <c r="G92" i="3"/>
  <c r="G332" i="3"/>
  <c r="G356" i="3"/>
  <c r="G360" i="3"/>
  <c r="G52" i="3"/>
  <c r="G100" i="3"/>
  <c r="G140" i="3"/>
  <c r="G367" i="3"/>
  <c r="G20" i="3"/>
  <c r="G24" i="3"/>
  <c r="G68" i="3"/>
  <c r="G108" i="3"/>
  <c r="G353" i="3"/>
  <c r="G368" i="3"/>
  <c r="G28" i="3"/>
  <c r="G32" i="3"/>
  <c r="G116" i="3"/>
  <c r="G300" i="3"/>
  <c r="G319" i="3"/>
  <c r="G84" i="3"/>
  <c r="G323" i="3"/>
  <c r="G327" i="3"/>
  <c r="G371" i="3"/>
  <c r="G375" i="3"/>
  <c r="G95" i="3"/>
  <c r="G287" i="3"/>
  <c r="G343" i="3"/>
  <c r="G361" i="3"/>
  <c r="G364" i="3"/>
  <c r="G372" i="3"/>
  <c r="G376" i="3"/>
  <c r="G60" i="3"/>
  <c r="G112" i="3"/>
  <c r="G160" i="3"/>
  <c r="G196" i="3"/>
  <c r="G264" i="3"/>
  <c r="G281" i="3"/>
  <c r="G340" i="3"/>
  <c r="G344" i="3"/>
  <c r="G351" i="3"/>
  <c r="G303" i="3"/>
  <c r="G337" i="3"/>
  <c r="G377" i="3"/>
  <c r="G31" i="3"/>
  <c r="G44" i="3"/>
  <c r="G87" i="3"/>
  <c r="G119" i="3"/>
  <c r="G231" i="3"/>
  <c r="G296" i="3"/>
  <c r="G307" i="3"/>
  <c r="G311" i="3"/>
  <c r="G345" i="3"/>
  <c r="G348" i="3"/>
  <c r="G352" i="3"/>
  <c r="G359" i="3"/>
  <c r="F189" i="3" l="1"/>
  <c r="G189" i="3" s="1"/>
  <c r="F248" i="3"/>
  <c r="G248" i="3" s="1"/>
  <c r="F270" i="3"/>
  <c r="G270" i="3" s="1"/>
  <c r="F217" i="3"/>
  <c r="G217" i="3" s="1"/>
  <c r="F252" i="3"/>
  <c r="G252" i="3" s="1"/>
  <c r="F277" i="3"/>
  <c r="G277" i="3" s="1"/>
  <c r="F198" i="3"/>
  <c r="G198" i="3" s="1"/>
  <c r="F180" i="3"/>
  <c r="G180" i="3" s="1"/>
  <c r="F183" i="3"/>
  <c r="G183" i="3" s="1"/>
  <c r="F34" i="3"/>
  <c r="G34" i="3" s="1"/>
  <c r="F15" i="3"/>
  <c r="G15" i="3" s="1"/>
  <c r="F324" i="3"/>
  <c r="G324" i="3" s="1"/>
  <c r="F285" i="3"/>
  <c r="G285" i="3" s="1"/>
  <c r="F254" i="3"/>
  <c r="G254" i="3" s="1"/>
  <c r="F253" i="3"/>
  <c r="G253" i="3" s="1"/>
  <c r="F282" i="3"/>
  <c r="G282" i="3" s="1"/>
  <c r="F121" i="3"/>
  <c r="G121" i="3" s="1"/>
  <c r="F299" i="3"/>
  <c r="G299" i="3" s="1"/>
  <c r="F214" i="3"/>
  <c r="G214" i="3" s="1"/>
  <c r="F207" i="3"/>
  <c r="G207" i="3" s="1"/>
  <c r="F204" i="3"/>
  <c r="G204" i="3" s="1"/>
  <c r="F127" i="3"/>
  <c r="G127" i="3" s="1"/>
  <c r="F262" i="3"/>
  <c r="G262" i="3" s="1"/>
  <c r="F16" i="3"/>
  <c r="G16" i="3" s="1"/>
  <c r="F172" i="3"/>
  <c r="G172" i="3" s="1"/>
  <c r="F11" i="3"/>
  <c r="G11" i="3" s="1"/>
  <c r="F130" i="3"/>
  <c r="G130" i="3" s="1"/>
  <c r="F156" i="3"/>
  <c r="G156" i="3" s="1"/>
  <c r="F228" i="3"/>
  <c r="G228" i="3" s="1"/>
  <c r="F286" i="3"/>
  <c r="G286" i="3" s="1"/>
  <c r="F120" i="3"/>
  <c r="G120" i="3" s="1"/>
  <c r="F90" i="3"/>
  <c r="G90" i="3" s="1"/>
  <c r="F131" i="3"/>
  <c r="G131" i="3" s="1"/>
  <c r="F213" i="3"/>
  <c r="G213" i="3" s="1"/>
  <c r="F298" i="3"/>
  <c r="G298" i="3" s="1"/>
  <c r="F167" i="3"/>
  <c r="G167" i="3" s="1"/>
  <c r="F154" i="3"/>
  <c r="G154" i="3" s="1"/>
  <c r="F39" i="3"/>
  <c r="G39" i="3" s="1"/>
  <c r="F232" i="3"/>
  <c r="G232" i="3" s="1"/>
  <c r="F162" i="3"/>
  <c r="G162" i="3" s="1"/>
  <c r="F4" i="3"/>
  <c r="G4" i="3" s="1"/>
  <c r="F202" i="3"/>
  <c r="G202" i="3" s="1"/>
  <c r="F268" i="3"/>
  <c r="G268" i="3" s="1"/>
  <c r="F208" i="3"/>
  <c r="G208" i="3" s="1"/>
  <c r="F139" i="3"/>
  <c r="G139" i="3" s="1"/>
  <c r="F295" i="3"/>
  <c r="G295" i="3" s="1"/>
  <c r="F338" i="3"/>
  <c r="G338" i="3" s="1"/>
</calcChain>
</file>

<file path=xl/sharedStrings.xml><?xml version="1.0" encoding="utf-8"?>
<sst xmlns="http://schemas.openxmlformats.org/spreadsheetml/2006/main" count="10118" uniqueCount="2733">
  <si>
    <t>ID</t>
  </si>
  <si>
    <t>FUENTE</t>
  </si>
  <si>
    <t>SECOP II</t>
  </si>
  <si>
    <t>NOMBRE CONTRATISTA</t>
  </si>
  <si>
    <t>FECHA SUSCRIPCION
(aaaa/mm/dd)</t>
  </si>
  <si>
    <t>OBJETO DEL CONTRATO</t>
  </si>
  <si>
    <t>MODALIDAD DE SELECCIÓN</t>
  </si>
  <si>
    <t>TIPO DE CONTRATO</t>
  </si>
  <si>
    <t>DESCRIBA OTRA CLASE DE CONTRATO</t>
  </si>
  <si>
    <t>VALOR TOTAL DEL CONTRATO (SECOPII)</t>
  </si>
  <si>
    <r>
      <rPr>
        <b/>
        <sz val="9"/>
        <color rgb="FF548135"/>
        <rFont val="Verdana"/>
        <family val="2"/>
      </rPr>
      <t>CONTRATISTA :</t>
    </r>
    <r>
      <rPr>
        <b/>
        <sz val="9"/>
        <color rgb="FF2F5496"/>
        <rFont val="Verdana"/>
        <family val="2"/>
      </rPr>
      <t xml:space="preserve"> NATURALEZA</t>
    </r>
  </si>
  <si>
    <r>
      <rPr>
        <b/>
        <sz val="9"/>
        <color rgb="FF548135"/>
        <rFont val="Verdana"/>
        <family val="2"/>
      </rPr>
      <t>CONTRATISTA:</t>
    </r>
    <r>
      <rPr>
        <b/>
        <sz val="9"/>
        <color rgb="FF2F5496"/>
        <rFont val="Verdana"/>
        <family val="2"/>
      </rPr>
      <t xml:space="preserve">
</t>
    </r>
    <r>
      <rPr>
        <b/>
        <sz val="9"/>
        <color rgb="FF2F5496"/>
        <rFont val="Verdana"/>
        <family val="2"/>
      </rPr>
      <t>TIPO IDENTIFICACIÓN</t>
    </r>
  </si>
  <si>
    <r>
      <rPr>
        <b/>
        <sz val="9"/>
        <color rgb="FF548135"/>
        <rFont val="Verdana"/>
        <family val="2"/>
      </rPr>
      <t>CONTRATISTA:</t>
    </r>
    <r>
      <rPr>
        <b/>
        <sz val="9"/>
        <color rgb="FF548135"/>
        <rFont val="Verdana"/>
        <family val="2"/>
      </rPr>
      <t xml:space="preserve"> NÚMERO DE IDENTIFICACIÓN</t>
    </r>
  </si>
  <si>
    <r>
      <rPr>
        <b/>
        <sz val="9"/>
        <color rgb="FF548135"/>
        <rFont val="Verdana"/>
        <family val="2"/>
      </rPr>
      <t>CONTRATISTA :</t>
    </r>
    <r>
      <rPr>
        <b/>
        <sz val="9"/>
        <color rgb="FF2F5496"/>
        <rFont val="Verdana"/>
        <family val="2"/>
      </rPr>
      <t xml:space="preserve"> NÚMERO DEL NIT</t>
    </r>
  </si>
  <si>
    <t>DEPENDENCIA/AREA PROTEGIDA</t>
  </si>
  <si>
    <t>PLAZO DEL CONTRATO (DÍAS)</t>
  </si>
  <si>
    <t>FECHA INICIO CONTRATO
(aaaa/mm/dd)</t>
  </si>
  <si>
    <t xml:space="preserve">FECHA TERMINACIÓN CONTRATO
(aaaa/mm/dd) </t>
  </si>
  <si>
    <t>FECHA LIQUIDACIÓN CONTRATO
(aaaa/mm/dd)</t>
  </si>
  <si>
    <t>ESTADO</t>
  </si>
  <si>
    <t>LINK SECOP DEL CONTRATO</t>
  </si>
  <si>
    <t>AÑO</t>
  </si>
  <si>
    <t>001</t>
  </si>
  <si>
    <t>NACION</t>
  </si>
  <si>
    <t>INSTITUCIÓN DE EDUCACIÓN SUPERIOR COLEGIO INTEGRADO NACIONAL ORIENTE DE CALDAS -IES-CINOC</t>
  </si>
  <si>
    <t>Aunar esfuerzos para adelantar acciones conjuntas en temas de interés recíproco para cada una de las partes, en las áreas de investigación, extensión, asistencia técnica, administrativa y académica así como en las demás posibles formas de acción Interinstitucional a que haya lugar.</t>
  </si>
  <si>
    <t>NIT</t>
  </si>
  <si>
    <t>DTAO</t>
  </si>
  <si>
    <t>VIGENTE</t>
  </si>
  <si>
    <t>https://community.secop.gov.co/Public/Tendering/OpportunityDetail/Index?noticeUID=CO1.NTC.4661288&amp;isFromPublicArea=True&amp;isModal=False</t>
  </si>
  <si>
    <t>FONAM</t>
  </si>
  <si>
    <t>SERVICIOS POSTALES NACIONALES  S.A.S</t>
  </si>
  <si>
    <t>CONTRATO DE PRESTACIÓN DE SERVICIOS POSTALES PARA LA DIRECCIÓN TERRITORIAL ANDES OCCIDENTALES DE PARQUES NACIONALES NATURALES DE COLOMBIA Y SUS ÁREAS PROTEGIDAS ADSCRITAS PARA LA RECOLECCIÓN, CLASIFICACIÓN, TRANSPORTE Y ENTREGA DE CORRESPONDENCIA, CARGA</t>
  </si>
  <si>
    <t>https://community.secop.gov.co/Public/Tendering/OpportunityDetail/Index?noticeUID=CO1.NTC.4377040&amp;isFromPublicArea=True&amp;isModal=False</t>
  </si>
  <si>
    <t>RESGUARDO INDIGENA PAEZ DE GAITANIA</t>
  </si>
  <si>
    <t>AUNAR ESFUERZOS TÉCNICOS, ADMINISTRATIVOS Y FINANCIEROS ENTRE LA DIRECCIÓN TERRITORIAL DE ANDES OCCIDENTALES Y EL RESGUARDO INDIGENA PAEZ DE GAITANIA (NASAWE ́SX) PARA CONTINUAR CON LA IMPLEMENTACIÓN DEL PLAN ESTRATÉGICO DEL RÉGIMEN ESPECIAL DE MANEJO-REM ACORDADO EN EL PARQUE NACIONAL NATURAL NEVADO DEL HUILA CON LA COMUNIDAD NASA DEL RESGUARDO INDÍGENA PÁEZ DE GAITANIA (NASAWE’SX), QUE PERMITA LA PERVIVENCIA CULTURAL DE ESTA COMUNIDAD INDÍGENA, EL MANEJO EFECTIVO DEL ÁREA PROTEGIDA, ASÍ COMO FORTALECER LA GOBERNANZA AMBIENTAL</t>
  </si>
  <si>
    <t>https://community.secop.gov.co/Public/Tendering/OpportunityDetail/Index?noticeUID=CO1.NTC.4666463&amp;isFromPublicArea=True&amp;isModal=False</t>
  </si>
  <si>
    <t>002</t>
  </si>
  <si>
    <t>(NASAWE ́SX) DEL MUNICIPIO DE PLANADAS-TOLIMA.</t>
  </si>
  <si>
    <t>AUNAR ESFUERZOS TÉCNICOS, ADMINISTRATIVOS Y FINANCIEROS QUE PERMITAN FORTALECER ACCIONES DE CONSERVACIÓN Y GOBERNANZA AMBIENTAL EN EL NOROCCIDENTE DEL DEPARTAMENTO DE ANTIOQUIA, ÁREA DE INFLUENCIA DEL PARQUE NACIONAL NATURAL LAS ORQUÍDEAS Y LA ALIANZA NOA, DESDE LOS DIÁLOGOS INTERINSTITUCIONALES E INTERCULTURALES CON COMUNIDADES INDÍGENAS, NEGRAS Y CAMPESINAS</t>
  </si>
  <si>
    <t>https://community.secop.gov.co/Public/Tendering/OpportunityDetail/Index?noticeUID=CO1.NTC.4666452&amp;isFromPublicArea=True&amp;isModal=False</t>
  </si>
  <si>
    <t>003</t>
  </si>
  <si>
    <t>FUNDACIÓN SAMARIA DE DESARROLLO SOCIAL AGROAMBIENTAL Y DE FOMENTO A LA ECONOMÍA CAMPESINA</t>
  </si>
  <si>
    <t>AUNAR ESFUERZOS TÉCNICOS, ADMINISTRATIVOS Y FINANCIEROS TENDIENTES A MEJORAR LA CONSERVACIÓN DE LA BIODIVERSIDAD Y EL FOMENTO DE LA SOSTENIBILIDAD DE LAS ÁREAS PROTEGIDAS EN EL MARCO DE LAS ACTIVIDADES PROPUESTAS EN EL PLAN DE ACCIÓN DE LA RED ARTICULADORA DE RESERVAS NATURALES DE LA SOCIEDAD CIVIL, PARA LA CONSERVACIÓN, PROTECCIÓN Y USO ADECUADO DE LOS RECURSOS NATURALES DEL PNN NEVADO DEL HUILA</t>
  </si>
  <si>
    <t>https://community.secop.gov.co/Public/Tendering/OpportunityDetail/Index?noticeUID=CO1.NTC.4809262&amp;isFromPublicArea=True&amp;isModal=False</t>
  </si>
  <si>
    <t>PROFESIONAL/APOYO A LA GESTIÓN</t>
  </si>
  <si>
    <t>CODIGO UNSPSC</t>
  </si>
  <si>
    <t>HONORARIOS</t>
  </si>
  <si>
    <t>BD</t>
  </si>
  <si>
    <t>80161500 Cód. 80161500 - Servicios de apoyo a la gestión</t>
  </si>
  <si>
    <t>JOSÉ LUIS BULA MADERA</t>
  </si>
  <si>
    <r>
      <t>PRESTAR SERVICIOS PROFESIONALES BRINDANDO ACOMPAÑAMIENTO JURÍDICO A LA DIRECCIÓN TERRITORIAL ANDES OCCIDENTALES CON ÉNFASIS EN LOS PROCESOS RELACIONADOS CON EL USO, REGULACIÓN Y APROVECHAMIENTO DE LOS RECURSOS NATURALES</t>
    </r>
    <r>
      <rPr>
        <sz val="10"/>
        <color indexed="8"/>
        <rFont val="Arial Narrow"/>
        <family val="2"/>
      </rPr>
      <t>.</t>
    </r>
  </si>
  <si>
    <t>2 CONTRATACIÓN DIRECTA</t>
  </si>
  <si>
    <t>CPS</t>
  </si>
  <si>
    <t>1 PERSONA NATURAL</t>
  </si>
  <si>
    <t>CC</t>
  </si>
  <si>
    <t>TERMINADO</t>
  </si>
  <si>
    <t>https://community.secop.gov.co/Public/Tendering/OpportunityDetail/Index?noticeUID=CO1.NTC.3888031&amp;isFromPublicArea=True&amp;isModal=False</t>
  </si>
  <si>
    <t>GESTION CONTRACTUAL</t>
  </si>
  <si>
    <t>FARLEY DE JESUS GUZMAN SANTA</t>
  </si>
  <si>
    <t>PRESTAR SERVICIOS PROFESIONALES EN LA DIRECCIÓN TERRITORIAL ANDES OCCIDENTALES EN EL FORTALECIMIENTO DE LA INFRAESTRUCTURA TECNOLÓGICA, ADMINISTRACIÓN Y MANEJO DE LOS SISTEMAS DE INFORMACIÓN Y BASES DE
DATOS.</t>
  </si>
  <si>
    <t>https://community.secop.gov.co/Public/Tendering/OpportunityDetail/Index?noticeUID=CO1.NTC.3888216&amp;isFromPublicArea=True&amp;isModal=False</t>
  </si>
  <si>
    <t>CAROLINA RIVERA BUILES</t>
  </si>
  <si>
    <t>PRESTAR SERVICIOS PROFESIONALES A LA DIRECCIÓN TERRITORIAL ANDES EN LA OCCIDENTALES FORMULACIÓN, SEGUIMIENTO, EVALUACIÓN Y REPORTES DE PLANES INSTITUCIONALES Y PROYECTOS DE INVERSIÓN, EN EL MARCO DEL MODELO INTEGRADO DE PLANEACIÓN Y GESTIÓN.</t>
  </si>
  <si>
    <t>https://community.secop.gov.co/Public/Tendering/OpportunityDetail/Index?noticeUID=CO1.NTC.3888708&amp;isFromPublicArea=True&amp;isModal=False</t>
  </si>
  <si>
    <t>004</t>
  </si>
  <si>
    <t>MARÍA CAMILA TAUTIVA CASTAÑO</t>
  </si>
  <si>
    <t>PRESTAR SERVICIOS PROFESIONALES EN LA DIRECCIÓN TERRITORIAL ANDES OCCIDENTALES PARA LA PLANIFICACIÓN E INICIO DE IMPLEMENTACIÓN DE ACTIVIDADES EN LAS ÁREAS CON VOCACIÓN ECOTURÍSTICA Y LA INTERPRETACIÓN DEL PATRIMONIO.</t>
  </si>
  <si>
    <t>https://community.secop.gov.co/Public/Tendering/OpportunityDetail/Index?noticeUID=CO1.NTC.3889415&amp;isFromPublicArea=True&amp;isModal=False</t>
  </si>
  <si>
    <t>005</t>
  </si>
  <si>
    <t>JAIR DANIEL AMAYA GÓMEZ</t>
  </si>
  <si>
    <t>PRESTAR SERVICIOS TÉCNICOS Y DE APOYO PARA LA EJECUCIÓN DEL PLAN DE MANEJO DEL SANTUARIO DE FLORA ISLA DE LA COROTA EN LOS PROCESOS ADMINISTRATIVOS Y CONTRACTUALES QUE SE DERIVEN DE LA GESTIÓN DEL ÁREA PROTEGIDA FUNDAMENTALES PARA EL FORTALECIMIENTO DE LA CAPACIDAD INSTITUCIONAL.</t>
  </si>
  <si>
    <t>SFF ISLA DE LA COROTA</t>
  </si>
  <si>
    <t>https://community.secop.gov.co/Public/Tendering/OpportunityDetail/Index?noticeUID=CO1.NTC.3977824&amp;isFromPublicArea=True&amp;isModal=False</t>
  </si>
  <si>
    <t>006</t>
  </si>
  <si>
    <t>OWER EDUARDO JURADO ARCINIEGAS</t>
  </si>
  <si>
    <t>PRESTACIÓN DE SERVICIOS PROFESIONALES PARA IMPLEMENTAR ALTERNATIVAS DE PRODUCCIÓN SOSTENIBLE EN LA ZONA DE INFLUENCIA Y APOYAR LAS LÍNEAS ESTRATÉGICAS PRIORIZADAS DEL PLAN DE MANEJO DEL SANTUARIO DE FLORA ISLA DE LA COROTA</t>
  </si>
  <si>
    <t>https://community.secop.gov.co/Public/Tendering/OpportunityDetail/Index?noticeUID=CO1.NTC.3978602&amp;isFromPublicArea=True&amp;isModal=False</t>
  </si>
  <si>
    <t>007</t>
  </si>
  <si>
    <t>LILI YASMIN FERNÁNDEZ HORMIGA</t>
  </si>
  <si>
    <t xml:space="preserve">PRESTACIÓN DE SERVICIOS PROFESIONALES PARA LA IMPLEMENTACIÓN Y ACTUALIZACIÓN DEL PLAN DE ORDENAMIENTO ECOTURÍSTICO POE Y RELACIONAMIENTO CON ACTORES PARA EL SF ISLA DE LA COROTA </t>
  </si>
  <si>
    <t>https://community.secop.gov.co/Public/Tendering/OpportunityDetail/Index?noticeUID=CO1.NTC.3978693&amp;isFromPublicArea=True&amp;isModal=False</t>
  </si>
  <si>
    <t>008</t>
  </si>
  <si>
    <t>MARÍA TERESA HERNÁNDEZ IBARRA</t>
  </si>
  <si>
    <t xml:space="preserve">PRESTAR SERVICIOS TÉCNICOS Y DE APOYO PARA LA EJECUCIÓN DEL PLAN DE MANEJO DEL PNN LAS HERMOSAS GLORIA VALENCIA DE CASTAÑO EN LOS PROCESOS ADMINISTRATIVOS Y CONTRACTUALES QUE SE DERIVEN DE LA GESTIÓN DEL ÁREA PROTEGIDA FUNDAMENTALES PARA EL FORTALECIMIENTO DE LA CAPACIDAD INSTITUCIONAL. </t>
  </si>
  <si>
    <t xml:space="preserve">PNN LAS HERMOSAS GLORIA VALENCIA DE CASTAÑO </t>
  </si>
  <si>
    <t>https://community.secop.gov.co/Public/Tendering/OpportunityDetail/Index?noticeUID=CO1.NTC.3979409&amp;isFromPublicArea=True&amp;isModal=False</t>
  </si>
  <si>
    <t>009</t>
  </si>
  <si>
    <t>ROLANDO MILEN GUERRERO PISTALA</t>
  </si>
  <si>
    <t>PRESTAR SERVICIOS PARA LA GESTIÓN EN LA IMPLEMENTACIÓN DEL PROTOCOLO DE PREVENCIÓN, MANEJO Y CONTROL DE LA ESPECIE INVASORA CROCOSMIA X CROSCOSMIFLORA, Y EL APOYO A LA GESTIÓN DE LAS LÍNEAS ESTRATÉGICAS DEL PLAN DE MANEJO DEL SF ISLA DE LA COROTA</t>
  </si>
  <si>
    <t>https://community.secop.gov.co/Public/Tendering/OpportunityDetail/Index?noticeUID=CO1.NTC.3982538&amp;isFromPublicArea=True&amp;isModal=False</t>
  </si>
  <si>
    <t>010</t>
  </si>
  <si>
    <t>CAROLINA ARENAS AGUDELO</t>
  </si>
  <si>
    <t>PRESTAR SERVICIOS TÉCNICOS Y DE APOYO PARA LA EJECUCIÓN DEL PLAN DE MANEJO DEL PNN LOS NEVADOS EN LOS PROCESOS ADMINISTRATIVOS Y CONTRACTUALES QUE SE DERIVEN DE LA GESTIÓN DEL ÁREA PROTEGIDA FUNDAMENTALES PARA EL FORTALECIMIENTO DE LA CAPACIDAD INSTITUCIONAL</t>
  </si>
  <si>
    <t>PNN LOS NEVADOS</t>
  </si>
  <si>
    <t>https://community.secop.gov.co/Public/Tendering/OpportunityDetail/Index?noticeUID=CO1.NTC.3995412&amp;isFromPublicArea=True&amp;isModal=False</t>
  </si>
  <si>
    <t>011</t>
  </si>
  <si>
    <t>RUBEN DARIO JOJOA CERON</t>
  </si>
  <si>
    <t>PRESTAR SERVICIOS PARA LA GESTIÓN EN LA IMPLEMENTACIÓN DEL PROTOCOLO DE PREVENCIÓN, VIGILANCIA Y CONTROL Y APOYO A LAS LÍNEAS ESTRATÉGICAS PRIORIZADAS EN EL PLAN DE MANEJO DEL SANTUARIO DE FLORA ISLA LA COROTA</t>
  </si>
  <si>
    <t>CEDIDO</t>
  </si>
  <si>
    <t>https://community.secop.gov.co/Public/Tendering/OpportunityDetail/Index?noticeUID=CO1.NTC.3991738&amp;isFromPublicArea=True&amp;isModal=False</t>
  </si>
  <si>
    <t>011 C</t>
  </si>
  <si>
    <t>CLEBER ELVER BETANCOURT ORTEGA</t>
  </si>
  <si>
    <t>012</t>
  </si>
  <si>
    <t>JUDITH ECHEVERRY ORTEGA</t>
  </si>
  <si>
    <t xml:space="preserve">PRESTAR SERVICIOS TÉCNICOS PARA LA EJECUCIÓN DEL PLAN DE MANEJO DEL PNN CUEVA DE LOS GUACHAROS EN LOS PROCESOS ADMINISTRATIVOS Y CONTRACTUALES QUE SE DERIVEN DE LA GESTIÓN DEL ÁREA PROTEGIDA FUNDAMENTALES PARA EL FORTALECIMIENTO DE LA CAPACIDAD INSTITUCIONAL </t>
  </si>
  <si>
    <t>PNN CUEVA DE LOS GUÀCHAROS</t>
  </si>
  <si>
    <t>https://community.secop.gov.co/Public/Tendering/OpportunityDetail/Index?noticeUID=CO1.NTC.3991265&amp;isFromPublicArea=True&amp;isModal=False</t>
  </si>
  <si>
    <t>013</t>
  </si>
  <si>
    <t>LAURA XIMENA TRIANA QUINTERO</t>
  </si>
  <si>
    <t>PRESTAR SERVICIOS TÉCNICOS Y DE APOYO PARA LA EJECUCIÓN DEL PLAN DE MANEJO DEL PNN NEVADO DEL HUILA EN LOS PROCESOS ADMINISTRATIVOS Y CONTRACTUALES QUE SE DERIVEN DE LA GESTIÓN DEL ÁREA PROTEGIDA, FUNDAMENTALES PARA EL FORTALECIMIENTO DE LA CAPACIDAD INSTITUCIONAL.</t>
  </si>
  <si>
    <t>PNN NEVADO DEL HUILA</t>
  </si>
  <si>
    <t>https://community.secop.gov.co/Public/Tendering/OpportunityDetail/Index?noticeUID=CO1.NTC.3991753&amp;isFromPublicArea=True&amp;isModal=False</t>
  </si>
  <si>
    <t>014</t>
  </si>
  <si>
    <t>SILVIA ELENA ESCUDERO MONTOYA</t>
  </si>
  <si>
    <t>PRESTAR SERVICIOS TÉCNICOS Y DE APOYO PARA LA EJECUCIÓN DEL PLAN DE MANEJO DEL PNN LAS ORQUÍDEAS EN LOS PROCESOS ADMINISTRATIVOS Y CONTRACTUALES QUE SE DERIVEN DE LA GESTIÓN DEL ÁREA PROTEGIDA FUNDAMENTALES PARA EL FORTALECIMIENTO DE LA CAPACIDAD INSTITUCIONAL</t>
  </si>
  <si>
    <t>PNN LAS ORQUIDEAS</t>
  </si>
  <si>
    <t>https://community.secop.gov.co/Public/Tendering/OpportunityDetail/Index?noticeUID=CO1.NTC.3992478&amp;isFromPublicArea=True&amp;isModal=False</t>
  </si>
  <si>
    <t>015</t>
  </si>
  <si>
    <t>TATIANA ÁLZATE MUÑOZ</t>
  </si>
  <si>
    <t>PRESTAR SERVICIOS PROFESIONALES BRINDANDO ACOMPAÑAMIENTO JURÍDICO A LA DIRECCIÓN TERRITORIAL ANDES OCCIDENTALES EN LA ESTRUCTURACIÓN, ACOMPAÑAMIENTO Y DESARROLLO DE LOS DIFERENTES PROCESOS DE SELECCIÓN DURANTE LAS ETAPAS PRECONTRACTUAL, CONTRACTUAL Y POST CONTRACTUAL ENMARCADAS EN EL FORTALECIMIENTO A LA CAPACIDAD INSTITUCIONAL.</t>
  </si>
  <si>
    <t>https://community.secop.gov.co/Public/Tendering/OpportunityDetail/Index?noticeUID=CO1.NTC.3992170&amp;isFromPublicArea=True&amp;isModal=False</t>
  </si>
  <si>
    <t>016</t>
  </si>
  <si>
    <t>MARIA CAMILA SOLANO CLAROS</t>
  </si>
  <si>
    <t>PRESTACIÓN DE SERVICIOS TÉCNICOS PARA EL SEGUIMIENTO DE PLAN DE NECESIDADES Y MATRICES PRIORIZADAS DE GESTIÓN INSTITUCIONAL DE LA DIRECCIÓN TERRITORIAL Y SUS ÁREAS ADSCRITAS</t>
  </si>
  <si>
    <t>https://community.secop.gov.co/Public/Tendering/OpportunityDetail/Index?noticeUID=CO1.NTC.3992584&amp;isFromPublicArea=True&amp;isModal=False</t>
  </si>
  <si>
    <t>017</t>
  </si>
  <si>
    <t>HEIDY CIFUENTES CARVAJAL</t>
  </si>
  <si>
    <t>PRESTAR SERVICIOS TÉCNICOS Y DE APOYO PARA LA EJECUCIÓN DEL PLAN DE MANEJO DEL SFF GALERAS EN LOS PROCESOS ADMINISTRATIVOS Y CONTRACTUALES QUE SE DERIVEN DE LA GESTIÓN DEL ÁREA PROTEGIDA FUNDAMENTALES PARA EL FORTALECIMIENTO DE LA CAPACIDAD INSTITUCIONAL.</t>
  </si>
  <si>
    <t>SFF GALERAS</t>
  </si>
  <si>
    <t>https://community.secop.gov.co/Public/Tendering/OpportunityDetail/Index?noticeUID=CO1.NTC.3997459&amp;isFromPublicArea=True&amp;isModal=False</t>
  </si>
  <si>
    <t>018</t>
  </si>
  <si>
    <t>ANGELICA RAQUEL CUENCA SALAZAR</t>
  </si>
  <si>
    <t>PRESTAR SERVICIOS TÉCNICOS Y DE APOYO PARA LA EJECUCIÓN DEL PLAN DE MANEJO DEL PNN TATAMÁ EN LOS PROCESOS ADMINISTRATIVOS Y CONTRACTUALES QUE SE DERIVEN DE LA GESTIÓN DEL ÁREA PROTEGIDA FUNDAMENTALES PARA EL FORTALECIMIENTO DE LA CAPACIDAD INSTITUCIONAL</t>
  </si>
  <si>
    <t>PNN TATAMÁ</t>
  </si>
  <si>
    <t>https://community.secop.gov.co/Public/Tendering/OpportunityDetail/Index?noticeUID=CO1.NTC.3997940&amp;isFromPublicArea=True&amp;isModal=False</t>
  </si>
  <si>
    <t>019</t>
  </si>
  <si>
    <t>MEILY VANESSA MARTINEZ MONTOYA</t>
  </si>
  <si>
    <t>https://community.secop.gov.co/Public/Tendering/OpportunityDetail/Index?noticeUID=CO1.NTC.3998227&amp;isFromPublicArea=True&amp;isModal=False</t>
  </si>
  <si>
    <t>020</t>
  </si>
  <si>
    <t>FELIPE ALBERTO BEDOYA ZULUAGA</t>
  </si>
  <si>
    <t>PRESTAR SERVICIOS PROFESIONALES A LA DIRECCIÓN TERRITORIAL ANDES OCCIDENTALES EN LA PLANIFICACIÓN E INICIO DE LA IMPLEMENTACIÓN DE ACTIVIDADES DE RESTAURACIÓN ECOLÓGICA PARTICIPATIVA Y SISTEMAS SOSTENIBLES PARA LA CONSERVACIÓN</t>
  </si>
  <si>
    <t>https://community.secop.gov.co/Public/Tendering/OpportunityDetail/Index?noticeUID=CO1.NTC.3999400&amp;isFromPublicArea=True&amp;isModal=False</t>
  </si>
  <si>
    <t>021</t>
  </si>
  <si>
    <t>LEYDER ORLANDO CHÁVEZ MEZA</t>
  </si>
  <si>
    <t>PRESTACIÓN DE SERVICIOS ASISTENCIALES EN LA IMPLEMENTACIÓN DEL PROTOCOLO PREVENCIÓN VIGILANCIA Y CONTROL CON ÉNFASIS EN EL SECTOR DE URCUNINA DEL SFF GALERAS.</t>
  </si>
  <si>
    <t>https://community.secop.gov.co/Public/Tendering/ContractNoticePhases/View?PPI=CO1.PPI.23227817&amp;isFromPublicArea=True&amp;isModal=False</t>
  </si>
  <si>
    <t>022</t>
  </si>
  <si>
    <t>OLMER HENRY TUTISTAR</t>
  </si>
  <si>
    <t>PRESTACIÓN DE SERVICIOS ASISTENCIALES DE APOYO AL SFF GALERAS EN EL DESARROLLO DE ACTIVIDADES DE SIEMBRA DE MATERIAL VEGETAL, SEGUIMIENTO A LA SUPERVIVENCIA, MANTENIMIENTOS Y NUEVOS AISLAMIENTOS DENTRO DE LA ESTRATEGIA DE RESTAURACIÓN ECOLÓGICA ADELANTADA POR EL ÁREA PROTEGIDA EN LOS DIFERENTES SECTORES, ACORDE A LAS METAS CONTEMPLADAS PARA LA VIGENCIA 2023</t>
  </si>
  <si>
    <t>https://community.secop.gov.co/Public/Tendering/OpportunityDetail/Index?noticeUID=CO1.NTC.4001543&amp;isFromPublicArea=True&amp;isModal=False</t>
  </si>
  <si>
    <t>023</t>
  </si>
  <si>
    <t>LUIS CARLOS VILLANUEVA CEBALLOS</t>
  </si>
  <si>
    <t>PRESTACIÓN DE SERVICIOS DE APOYO A LA GESTIÓN PARA LA IMPLEMENTACIÓN DEL PLAN DE MANEJO DEL PNN LOS NEVADOS CON ÉNFASIS EN EL PLAN DE ORDENAMIENTO ECOTURÍSTICO, Y PREVENCIÓN, VIGILANCIA Y CONTROL Y EN CUMPLIMIENTO DE LA SENTENCIA QUE DECLARÓ AL PNN LOS NEVADOS SUJETO DE DERECHOS.</t>
  </si>
  <si>
    <t>LIQUIDADO</t>
  </si>
  <si>
    <t>https://community.secop.gov.co/Public/Tendering/OpportunityDetail/Index?noticeUID=CO1.NTC.4001163&amp;isFromPublicArea=True&amp;isModal=False</t>
  </si>
  <si>
    <t>024</t>
  </si>
  <si>
    <t>CRISTIAN DAVID LOPEZ GUTIERREZ</t>
  </si>
  <si>
    <t>PRESTACIÓN DE SERVICIOS DE APOYO A LA GESTIÓN PARA LA IMPLEMENTACIÓN DEL PLAN DE MANEJO CON ÉNFASIS EN EL PROTOCOLO DE PREVENCIÓN, VIGILANCIA Y CONTROL, EN CUMPLIMIENTO DE LA SENTENCIA QUE DECLARÓ AL PNN LOS NEVADOS SUJETO DE DERECHOS.</t>
  </si>
  <si>
    <t>https://community.secop.gov.co/Public/Tendering/OpportunityDetail/Index?noticeUID=CO1.NTC.4002003&amp;isFromPublicArea=True&amp;isModal=False</t>
  </si>
  <si>
    <t>025</t>
  </si>
  <si>
    <t>JHONATAN HARVART LATORRE RODRIGUEZ</t>
  </si>
  <si>
    <t>PRESTACIÓN DE SERVICIOS DE APOYO A LA GESTIÓN PARA LA IMPLEMENTACIÓN DEL PLAN DE MANEJO DEL PNN LOS NEVADOS, CON ÉNFASIS EN EL PROGRAMA DE RESTAURACIÓN ECOLÓGICA, PREVENCIÓN, VIGILANCIA Y CONTROL, EN CUMPLIMIENTO DE LA SENTENCIA QUE LO DECLARÓ COMO SUJETO DE DERECHOS.</t>
  </si>
  <si>
    <t>https://community.secop.gov.co/Public/Tendering/OpportunityDetail/Index?noticeUID=CO1.NTC.4002610&amp;isFromPublicArea=True&amp;isModal=False</t>
  </si>
  <si>
    <t>026</t>
  </si>
  <si>
    <t>FREDY AYENDY VEGA CARO</t>
  </si>
  <si>
    <t>PRESTACIÓN DE SERVICIOS DE APOYO A LA GESTIÓN PARA LA IMPLEMENTACIÓN DEL PLAN DE MANEJO DEL PNN LOS NEVADOS CON ÉNFASIS EN EL PLAN DE ORDENAMIENTO ECOTURÍSTICO, Y PREVENCIÓN, VIGILANCIA Y CONTROL Y EN CUMPLIMIENTO DE LA SENTENCIA QUE DECLARÓ AL PNN LOS NEVADOS SUJETO DE DERECHOS</t>
  </si>
  <si>
    <t>https://community.secop.gov.co/Public/Tendering/OpportunityDetail/Index?noticeUID=CO1.NTC.4003400&amp;isFromPublicArea=True&amp;isModal=False</t>
  </si>
  <si>
    <t>027</t>
  </si>
  <si>
    <t>YEIMY FABIOLA RINCON TORRES</t>
  </si>
  <si>
    <t xml:space="preserve"> PRESTACIÓN DE SERVICIOS TÉCNICOS PARA LA IMPLEMENTACIÓN DEL PLAN DE MANEJO DEL PNN LOS NEVADOS, CON ÉNFASIS EN EL PLAN DE ORDENAMIENTO ECOTURÍSTICO Y EN CUMPLIMIENTO DE LA SENTENCIA QUE DECLARÓ AL PNN LOS NEVADOS SUJETO DE DERECHOS.</t>
  </si>
  <si>
    <t>https://community.secop.gov.co/Public/Tendering/OpportunityDetail/Index?noticeUID=CO1.NTC.4008398&amp;isFromPublicArea=True&amp;isModal=False</t>
  </si>
  <si>
    <t>028</t>
  </si>
  <si>
    <t>NAZLY VIVIANA PARRA MANCO</t>
  </si>
  <si>
    <t>PRESTAR SERVICIOS TÉCNICOS Y DE APOYO AL DESARROLLO DE LOS PROCESOS DE PAGOS Y DE SELECCIÓN EN LAS ETAPAS PRECONTRACTUAL, CONTRACTUAL Y POST CONTRACTUAL ENMARCADAS EN EL FORTALECIMIENTO A LA CAPACIDAD INSTITUCIONAL</t>
  </si>
  <si>
    <t>https://community.secop.gov.co/Public/Tendering/OpportunityDetail/Index?noticeUID=CO1.NTC.4010881&amp;isFromPublicArea=True&amp;isModal=False</t>
  </si>
  <si>
    <t>029</t>
  </si>
  <si>
    <t>DIEGO BERNARDO ESCOVAR PARRA</t>
  </si>
  <si>
    <t>https://community.secop.gov.co/Public/Tendering/OpportunityDetail/Index?noticeUID=CO1.NTC.4012338&amp;isFromPublicArea=True&amp;isModal=False</t>
  </si>
  <si>
    <t>029 C</t>
  </si>
  <si>
    <t>DANNY FRANCISCO GUTIERREZ RIVILLAS</t>
  </si>
  <si>
    <t>030</t>
  </si>
  <si>
    <t>LISSETH VIVIANA MUÑOZ MUÑOZ</t>
  </si>
  <si>
    <t>PRESTAR SERVICIOS TÉCNICOS Y DE APOYO PARA LA EJECUCIÓN DEL PLAN DE MANEJO DEL PNN COMPLEJO VOLCÁNICO DOÑA JUANA CASCABEL EN LOS PROCESOS ADMINISTRATIVOS Y CONTRACTUALES QUE SE DERIVEN DE LA GESTIÓN DEL ÁREA PROTEGIDA FUNDAMENTALES PARA EL FORTALECIMIENTO DE LA CAPACIDAD INSTITUCIONAL</t>
  </si>
  <si>
    <t>PNN CVDJC</t>
  </si>
  <si>
    <t>https://community.secop.gov.co/Public/Tendering/OpportunityDetail/Index?noticeUID=CO1.NTC.4012681&amp;isFromPublicArea=True&amp;isModal=False</t>
  </si>
  <si>
    <t>031</t>
  </si>
  <si>
    <t>ANGELA MARIA MARTINEZ CABRERA</t>
  </si>
  <si>
    <t xml:space="preserve">PRESTAR SERVICIOS TÉCNICOS Y DE APOYO PARA LA EJECUCIÓN DEL PLAN DE MANEJO DEL PNN PURACÉ EN LOS PROCESOS ADMINISTRATIVOS Y CONTRACTUALES QUE SE DERIVEN DE LA GESTIÓN DEL ÁREA PROTEGIDA FUNDAMENTALES PARA EL FORTALECIMIENTO DE LA CAPACIDAD INSTITUCIONAL. </t>
  </si>
  <si>
    <t>PNN PURACÉ</t>
  </si>
  <si>
    <t>https://community.secop.gov.co/Public/Tendering/OpportunityDetail/Index?noticeUID=CO1.NTC.4020676&amp;isFromPublicArea=True&amp;isModal=False</t>
  </si>
  <si>
    <t>032</t>
  </si>
  <si>
    <t>ROBINSON ARMANDO CRUZ APACHE</t>
  </si>
  <si>
    <t>PRESTACIÓN DE SERVICIOS TÉCNICOS Y DE APOYO A LA GESTIÓN DEL PNN NEVADO DEL HUILA, PARA EL DESARROLLO DE ACTIVIDADES EJECUTADAS EN CAMPO COMO: GEORREFERENCIACIÓN, SIEMBRAS, MANTENIMIENTO, SEGUIMIENTO DE INDIVIDUOS, TRABAJO DE INCLUSIÓN CON COMUNIDADES CAMPESINAS E INDÍGENAS; QUE FORMAN PARTE DEL ÁREA PROTEGIDA DENTRO DE LAS ACCIONES DE RESTAURACIÓN ECOLÓGICA EN LAS ZONAS DE HUILA Y TOLIMA, DENTRO DEL PLAN NACIONAL DE RESTAURACIÓN ECOLÓGICA 2023</t>
  </si>
  <si>
    <t>https://community.secop.gov.co/Public/Tendering/OpportunityDetail/Index?noticeUID=CO1.NTC.4021721&amp;isFromPublicArea=True&amp;isModal=False</t>
  </si>
  <si>
    <t>033</t>
  </si>
  <si>
    <t>SILVIA ESPERANZA MANJARRES ANGEL</t>
  </si>
  <si>
    <t>PRESTACIÓN DE SERVICIOS COMO OPERARIO Y DE APOYO A LA GESTIÓN DEL PNN NEVADO DEL HUILA, PARA EL DESARROLLO DE ACTIVIDADES EJECUTADAS EN CAMPO COMO: LABORES DE MANTENIMIENTO Y SOSTENIMIENTO DE VIVEROS EN FUNCIONAMIENTO, SALIDAS A CAMPO EN BUSCA DE RESCATE DE MATERIAL VEGETAL, APOYO EN MANEJO DE PROPAGACIÓN DE SEMILLAS NATIVAS, APOYO EN SEGUIMIENTO DE INDIVIDUOS EN MANTENIMIENTO, ACTIVIDADES RELACIONADAS CON LAS ACCIONES DE RESTAURACIÓN, DENTRO DEL PLAN NACIONAL DE RESTAURACIÓN ECOLÓGICA 2023.</t>
  </si>
  <si>
    <t>https://community.secop.gov.co/Public/Tendering/OpportunityDetail/Index?noticeUID=CO1.NTC.4028452&amp;isFromPublicArea=True&amp;isModal=False</t>
  </si>
  <si>
    <t>034</t>
  </si>
  <si>
    <t>ARFAIRTH TRUJILLO PERDOMO</t>
  </si>
  <si>
    <t>PRESTACIÓN DE SERVICIOS COMO OPERARIO Y DE APOYO A LA GESTIÓN DEL PNN NEVADO DEL HUILA, PARA EL DESARROLLO DE ACTIVIDADES EJECUTADAS EN CAMPO COMO: LABORES DE MANTENIMIENTO Y SOSTENIMIENTO DE VIVEROS EN FUNCIONAMIENTO, APOYO EN PROCESOS DE EJECUCIÓN DE SIEMBRAS EN LAS DIFERENTES ZONAS ESTABLECIDAS, SALIDAS A CAMPO EN BUSCA DE RESCATE DE MATERIAL VEGETAL Y SEMILLAS NATIVAS, APOYO EN SEGUIMIENTO DE INDIVIDUOS EN MANTENIMIENTO, ACTIVIDADES RELACIONADAS CON LAS ACCIONES DE RESTAURACIÓN, DENTRO DEL PLAN NACIONAL DE RESTAURACIÓN ECOLÓGICA 2023</t>
  </si>
  <si>
    <t>https://community.secop.gov.co/Public/Tendering/OpportunityDetail/Index?noticeUID=CO1.NTC.4029445&amp;isFromPublicArea=True&amp;isModal=False</t>
  </si>
  <si>
    <t>035</t>
  </si>
  <si>
    <t>JUAN BERNARDO DE LA CRUZ DUQUE</t>
  </si>
  <si>
    <t xml:space="preserve">PRESTACIÓN DE SERVICIOS TÉCNICOS PARA LA IMPLEMENTACIÓN DEL PLAN DE MANEJO DEL PNN LOS NEVADOS, CON ÉNFASIS EN EL PROGRAMA DE RESTAURACIÓN ECOLÓGICA, PREVENCIÓN, VIGILANCIA Y CONTROL, EN CUMPLIMIENTO DE LA SENTENCIA QUE LO DECLARÓ COMO SUJETO DE DERECHOS 
</t>
  </si>
  <si>
    <t>https://community.secop.gov.co/Public/Tendering/OpportunityDetail/Index?noticeUID=CO1.NTC.4049862&amp;isFromPublicArea=True&amp;isModal=False</t>
  </si>
  <si>
    <t>035 C</t>
  </si>
  <si>
    <t>JORGE WILNNER MURILLO BEDOYA</t>
  </si>
  <si>
    <t>036</t>
  </si>
  <si>
    <t>JUAN SEBASTIAN SAENZ MENESES</t>
  </si>
  <si>
    <t>PRESTACIÓN DE SERVICIOS OPERATIVOS Y DE APOYO A LA GESTIÓN EN LOS LINEAMIENTOS DE COMUNICACIÓN Y EDUCACIÓN AMBIENTAL, PARA EL DESARROLLO DE LA VALORACIÓN SOCIAL DEL TERRITORIO, COMO UNA ESTRATEGIA DE CONSERVACIÓN DE LOS RECURSOS Y PROTECCIÓN DE LOS VALORES OBJETO DE CONSERVACIÓN EN LA EJECUCIÓN DE LA ESTRATEGIA MISIONAL DE PREVENCIÓN, VIGILANCIA Y CONTROL DEL PNN NEVADO DEL HUILA</t>
  </si>
  <si>
    <t>https://community.secop.gov.co/Public/Tendering/OpportunityDetail/Index?noticeUID=CO1.NTC.4032349&amp;isFromPublicArea=True&amp;isModal=False</t>
  </si>
  <si>
    <t>036 C</t>
  </si>
  <si>
    <t>MARIA PAULA HUERGO MOTTA</t>
  </si>
  <si>
    <t>037</t>
  </si>
  <si>
    <t>RONALD LEONARDO ARAGONEZ SUAREZ</t>
  </si>
  <si>
    <t>PRESTACIÓN DE SERVICIOS OPERATIVOS Y DE APOYO A LA GESTIÓN EN LA EJECUCIÓN DEL PROGRAMA DE PREVENCIÓN, VIGILANCIA Y CONTROL DEL PNN NEVADO DEL HUILA, CON MIRAS A CONTRIBUIR EN LA CONSERVACIÓN Y PROTECCIÓN DE LOS VALORES OBJETO DE CONSERVACIÓN DEL ÁREA PROTEGIDA EN LOS MUNICIPIOS DE TERUEL, IQUIRA Y SANTA MARÍA, APORTANDO ADEMÁS EN EL CUMPLIMIENTO DE LOS LINEAMIENTOS DE SEGURIDAD Y SALUD EN EL TRABAJO.</t>
  </si>
  <si>
    <t>https://community.secop.gov.co/Public/Tendering/OpportunityDetail/Index?noticeUID=CO1.NTC.4033138&amp;isFromPublicArea=True&amp;isModal=False</t>
  </si>
  <si>
    <t>037 C</t>
  </si>
  <si>
    <t>EDNA CATALINA FLOR DIAZ</t>
  </si>
  <si>
    <t>038</t>
  </si>
  <si>
    <t>GUILLERMO ALFONSO VIVAS MUÑOZ</t>
  </si>
  <si>
    <t xml:space="preserve">PRESTACIÓN DE SERVICIOS TÉCNICOS DE APOYO EN LA VALORACIÓN SOCIAL, LA CONSERVACIÓN EN LA ZONA DE INFLUENCIA DEL PNN COMPLEJO VOLCÁNICO DOÑA JUANA CASCABEL </t>
  </si>
  <si>
    <t>https://community.secop.gov.co/Public/Tendering/OpportunityDetail/Index?noticeUID=CO1.NTC.4031073&amp;isFromPublicArea=True&amp;isModal=False</t>
  </si>
  <si>
    <t>039</t>
  </si>
  <si>
    <t>LUDY MILENA VIA</t>
  </si>
  <si>
    <t xml:space="preserve">PRESTACIÓN DE SERVICIOS COMO OPERARIO APOYO Y ACOMPAÑAMIENTO A LAS ACTIVIDADES DE RELACIONAMIENTO CON COMUNIDADES ÉTNICAS TRASLAPADAS CON PNN NEVADO DEL HUILA COMO TAMBIÉN GESTIÓN Y APOYO A ACCIONES RELACIONADAS CON PREVENCIÓN, VIGILANCIA Y CONTROL, ASISTENCIA Y APORTE A ACTIVIDADES DE EDUCACIÓN AMBIENTAL EN CUMPLIMIENTO DE LAS METAS 2023 DEL AP. </t>
  </si>
  <si>
    <t>https://community.secop.gov.co/Public/Tendering/OpportunityDetail/Index?noticeUID=CO1.NTC.4031648&amp;isFromPublicArea=True&amp;isModal=False</t>
  </si>
  <si>
    <t>039C</t>
  </si>
  <si>
    <t>LEIMAR GUTIERREZ VARGAS</t>
  </si>
  <si>
    <t>040</t>
  </si>
  <si>
    <t>DIANA CAROLINA NIEVES VARGAS</t>
  </si>
  <si>
    <t>PRESTAR LOS SERVICIOS PROFESIONALES PARA IMPLEMENTAR LOS PROCESOS DE RESTAURACIÓN AL INTERIOR DEL PNN LAS ORQUÍDEAS</t>
  </si>
  <si>
    <t>https://community.secop.gov.co/Public/Tendering/OpportunityDetail/Index?noticeUID=CO1.NTC.4032646&amp;isFromPublicArea=True&amp;isModal=False</t>
  </si>
  <si>
    <t>041</t>
  </si>
  <si>
    <t>NESTOR OSVALDO COSSIO MONTOYA</t>
  </si>
  <si>
    <t xml:space="preserve">PRESTAR LOS SERVICIOS DE APOYO A LA GESTIÓN, PARA LA IMPLEMENTACIÓN DEL PROGRAMA DE MONITOREO DE LOS VOC DEL PNN LAS ORQUÍDEAS. 
</t>
  </si>
  <si>
    <t>https://community.secop.gov.co/Public/Tendering/OpportunityDetail/Index?noticeUID=CO1.NTC.4039069&amp;isFromPublicArea=True&amp;isModal=False</t>
  </si>
  <si>
    <t>042</t>
  </si>
  <si>
    <t>FREYDER DOMINICO ECHAVARRIA</t>
  </si>
  <si>
    <t xml:space="preserve">PRESTAR LOS SERVICIOS TÉCNICOS Y DE APOYO A LA GESTIÓN EN LOS PROCESOS DE ESTRATEGIAS ESPECIALES DE MANEJO EN EL MARCO DE LA CONSULTA PREVIA CONFORME A LAS METAS DEL AP </t>
  </si>
  <si>
    <t>https://community.secop.gov.co/Public/Tendering/OpportunityDetail/Index?noticeUID=CO1.NTC.4039926&amp;isFromPublicArea=True&amp;isModal=False</t>
  </si>
  <si>
    <t>043</t>
  </si>
  <si>
    <t>DORA AMPARO ATILLO PERDOMO</t>
  </si>
  <si>
    <t>PRESTACIÓN DE SERVICIOS OPERATIVOS DE APOYO A LA GESTIÓN, EN EL PNN NEVADO DEL HUILA DESARROLLANDO ACCIONES DIRECCIONADAS A GESTIONAR EL BUEN RELACIONAMIENTO COMUNITARIO A TRAVÉS DEL PROCESO DE EVALUACIÓN Y ANÁLISIS DE IMPLEMENTACIÓN DEL RÉGIMEN ESPECIAL DE MANEJO CON LA COMUNIDAD INDÍGENA DE GAITANIA-TOLIMA, GARANTIZANDO EL CUMPLIMIENTO DE LOS ACUERDOS CONJUNTOS Y DESARROLLANDO A SU VEZ ACTIVIDADES DE PREVENCIÓN, VIGILANCIA Y CONTROL</t>
  </si>
  <si>
    <t>https://community.secop.gov.co/Public/Tendering/OpportunityDetail/Index?noticeUID=CO1.NTC.4042801&amp;isFromPublicArea=True&amp;isModal=False</t>
  </si>
  <si>
    <t>044</t>
  </si>
  <si>
    <t>YEFERSON JIMENEZ BARRERA</t>
  </si>
  <si>
    <t>PRESTACIÓN DE SERVICIOS DE APOYO A LA GESTIÓN DE LA PREVENCIÓN, CONTROL Y VIGILANCIA Y EL APOYO EN LA IMPLEMENTACIÓN DEL PLAN DE MANTENIMIENTOS PREVENTIVOS Y CORRECTIVOS DEL PNN CUEVA DE LOS GUACHAROS.</t>
  </si>
  <si>
    <t>https://community.secop.gov.co/Public/Tendering/OpportunityDetail/Index?noticeUID=CO1.NTC.4049612&amp;isFromPublicArea=True&amp;isModal=False</t>
  </si>
  <si>
    <t>045</t>
  </si>
  <si>
    <t>LUIS ALFONSO POPAYAN ZAMBRANO</t>
  </si>
  <si>
    <t xml:space="preserve">PRESTACIÓN DE SERVICIOS ASISTENCIALES EN LA IMPLEMENTACIÓN DEL PROTOCOLO PREVENCIÓN VIGILANCIA Y CONTROL Y ECOTURISMO CON ÉNFASIS EN EL SECTOR DE TELPIS DEL SFF GALERAS 
</t>
  </si>
  <si>
    <t>https://community.secop.gov.co/Public/Tendering/OpportunityDetail/Index?noticeUID=CO1.NTC.4048886&amp;isFromPublicArea=True&amp;isModal=False</t>
  </si>
  <si>
    <t>046</t>
  </si>
  <si>
    <t>ANGUIE NATALIA PEREZ GONZALEZ</t>
  </si>
  <si>
    <t xml:space="preserve">PRESTACIÓN DE SERVICIOS TÉCNICOS PARA LA EJECUCIÓN DEL PLAN CONJUNTO DE RECUPERACIÓN, MANEJO Y CONSERVACIÓN Y PLAN DE MANEJO DEL PNN LOS NEVADOS CON ÉNFASIS EN EL RELACIONAMIENTO CON ORGANIZACIONES, INSTITUCIONES Y CADENAS DE VALOR, EN CUMPLIMIENTO DEL FALLO DE TUTELA QUE DECLARA AL ÁREA PROTEGIDA COMO SUJETO DE DERECHOS </t>
  </si>
  <si>
    <t>https://community.secop.gov.co/Public/Tendering/OpportunityDetail/Index?noticeUID=CO1.NTC.4049766&amp;isFromPublicArea=True&amp;isModal=False</t>
  </si>
  <si>
    <t>047</t>
  </si>
  <si>
    <t>LUIS CARLOS BAILARIN BAILARIN</t>
  </si>
  <si>
    <t xml:space="preserve">PRESTAR SERVICIOS DE APOYO A LA GESTIÓN EN EL PNN LAS ORQUÍDEAS, PARA LA IMPLEMENTACIÓN DEL PROGRAMA DE EEM EN EL MARCO DE LA CONSULTA PREVIA, PRINCIPALMENTE EN EL RESGUARDO INDÍGENA CHAQUENODÁ DEL MUNICIPIO DE FRONTINO. </t>
  </si>
  <si>
    <t>https://community.secop.gov.co/Public/Tendering/OpportunityDetail/Index?noticeUID=CO1.NTC.4057496&amp;isFromPublicArea=True&amp;isModal=False</t>
  </si>
  <si>
    <t>048</t>
  </si>
  <si>
    <t>JAIME ARMANDO RAMOS VALENCIA</t>
  </si>
  <si>
    <t>PRESTACIÓN DE SERVICIOS TÉCNICOS EN LA IMPLEMENTACIÓN Y SEGUIMIENTO DE LA ESTRATEGIA DE RESTAURACIÓN ECOLÓGICA EN EL SECTOR ZAVA - SANDONÁ Y EL PROTOCOLO DE PREVENCIÓN, CONTROL Y VIGILANCIA DEL SFF GALERAS</t>
  </si>
  <si>
    <t>98.215.251.</t>
  </si>
  <si>
    <t>https://community.secop.gov.co/Public/Tendering/OpportunityDetail/Index?noticeUID=CO1.NTC.4049873&amp;isFromPublicArea=True&amp;isModal=False</t>
  </si>
  <si>
    <t>049</t>
  </si>
  <si>
    <t>MARY RAQUEL NARVÁEZ TABLA</t>
  </si>
  <si>
    <t xml:space="preserve"> 
PRESTACIÓN DE SERVICIOS ASISTENCIALES DE APOYO AL SFF GALERAS EN EL DESARROLLO DE ACTIVIDADES DE ARCHIVO, ATENCIÓN AL USUARIO, INFORMES DE COMBUSTIBLE, REPORTE DE SALIDA DE VEHÍCULOS Y DEMÁS PROCESOS ADMINISTRATIVOS PROPIOS DEL SFF GALERAS 
</t>
  </si>
  <si>
    <t>https://community.secop.gov.co/Public/Tendering/OpportunityDetail/Index?noticeUID=CO1.NTC.4051437&amp;isFromPublicArea=True&amp;isModal=False</t>
  </si>
  <si>
    <t>050</t>
  </si>
  <si>
    <t>OSCAR ANDRÉS RODRÍGUEZ CORDOBA</t>
  </si>
  <si>
    <t>PRESTACIÓN DE SERVICIOS ASISTENCIALES EN LA IMPLEMENTACIÓN DEL PROTOCOLO PREVENCIÓN VIGILANCIA Y CONTROL Y ECOTURISMO CON ÉNFASIS EN EL SECTOR DE TELPIS DEL SFF GALERAS</t>
  </si>
  <si>
    <t>https://community.secop.gov.co/Public/Tendering/OpportunityDetail/Index?noticeUID=CO1.NTC.4057850&amp;isFromPublicArea=True&amp;isModal=False</t>
  </si>
  <si>
    <t>051</t>
  </si>
  <si>
    <t>PAULA MARCELA RAMOS BETANCUR</t>
  </si>
  <si>
    <t xml:space="preserve">PRESTAR SERVICIOS TÉCNICOS Y DE APOYO PARA LA EJECUCIÓN DEL PLAN DE MANEJO DEL SFF OTÚN QUIMBAYA EN LOS PROCESOS ADMINISTRATIVOS Y CONTRACTUALES QUE SE DERIVEN DE LA GESTIÓN DEL ÁREA PROTEGIDA FUNDAMENTALES PARA EL FORTALECIMIENTO DE LA CAPACIDAD INSTITUCIONAL </t>
  </si>
  <si>
    <t>SFF OTÚN QUIMBAYA</t>
  </si>
  <si>
    <t>https://community.secop.gov.co/Public/Tendering/OpportunityDetail/Index?noticeUID=CO1.NTC.4050017&amp;isFromPublicArea=True&amp;isModal=False</t>
  </si>
  <si>
    <t>052</t>
  </si>
  <si>
    <t>JAIRO ALBERTO NAVARRO INSUASTY</t>
  </si>
  <si>
    <t xml:space="preserve"> PRESTACIÓN DE SERVICIOS ASISTENCIALES DE APOYO AL SFF GALERAS EN EL DESARROLLO DE ACTIVIDADES DE SIEMBRA DE MATERIAL VEGETAL, SEGUIMIENTO A LA SUPERVIVENCIA, MANTENIMIENTOS Y NUEVOS AISLAMIENTOS DENTRO DE LA ESTRATEGIA DE RESTAURACIÓN ECOLÓGICA ADELANTADA POR EL ÁREA PROTEGIDA EN LOS DIFERENTES SECTORES, ACORDE A LAS METAS CONTEMPLADAS PARA LA VIGENCIA 2023 
PRESTACIÓN DE SERVICIOS ASISTENCIALES DE APOYO AL SFF GALERAS EN EL DESARROLLO DE ACTIVIDADES DE SIEMBRA DE MATERIAL VEGETAL, SEGUIMIENTO A LA SUPERVIVENCIA, MANTENIMIENTOS Y NUEVOS AISLAMIENTOS DENTRO DE LA ESTRATEGIA DE RESTAURACIÓN ECOLÓGICA ADELANTADA POR EL ÁREA PROTEGIDA EN LOS DIFERENTES SECTORES, ACORDE A LAS METAS CONTEMPLADAS PARA LA VIGENCIA 2023 
</t>
  </si>
  <si>
    <t>https://community.secop.gov.co/Public/Tendering/OpportunityDetail/Index?noticeUID=CO1.NTC.4051038&amp;isFromPublicArea=True&amp;isModal=False</t>
  </si>
  <si>
    <t>053</t>
  </si>
  <si>
    <t>BEATRIZ ELENA GIRALDO MONTOYA</t>
  </si>
  <si>
    <t xml:space="preserve">PRESTAR LOS SERVICIOS DE APOYO A LA GESTIÓN PARA LA IMPLEMENTACIÓN DE ACTIVIDADES DE RESTAURACIÓN AL INTERIOR DEL PNN LAS ORQUÍDEAS Y EN SU ZONA ALEDAÑA, PRINCIPALMENTE EN EL SECTOR VENADOS (MUNICIPIO DE FRONTINO). </t>
  </si>
  <si>
    <t>https://community.secop.gov.co/Public/Tendering/OpportunityDetail/Index?noticeUID=CO1.NTC.4057928&amp;isFromPublicArea=True&amp;isModal=False</t>
  </si>
  <si>
    <t>054</t>
  </si>
  <si>
    <t>JUAN DIEGO GUARIN ARISTIZABAL</t>
  </si>
  <si>
    <t xml:space="preserve">PRESTACIÓN DE SERVICIOS DE APOYO A LA GESTIÓN, PARA REALIZAR ACTIVIDADES DE MANTENIMIENTO PREVENTIVO DE INFRAESTRUCTURA Y DE ZONAS VERDES, ADEMÁS DE ACCIONES DE PREVENCIÓN, VIGILANCIA Y CONTROL, Y DE RESTAURACIÓN ECOLÓGICA, EN EL SANTUARIO DE FAUNA Y FLORA OTÚN QUIMBAYA. </t>
  </si>
  <si>
    <t>https://community.secop.gov.co/Public/Tendering/OpportunityDetail/Index?noticeUID=CO1.NTC.4058978&amp;isFromPublicArea=True&amp;isModal=False</t>
  </si>
  <si>
    <t>055</t>
  </si>
  <si>
    <t>FAVER DIOMAR JIMENEZ ANACONA</t>
  </si>
  <si>
    <t>PRESTACIÓN DE SERVICIOS TÉCNICOS PARA LA IMPLEMENTACIÓN DE LA ESTRATEGIA DE RESTAURACIÓN ECOLÓGICA PARTICIPATIVA EN EL PNN PURACÉ</t>
  </si>
  <si>
    <t>https://community.secop.gov.co/Public/Tendering/OpportunityDetail/Index?noticeUID=CO1.NTC.4073602&amp;isFromPublicArea=True&amp;isModal=False</t>
  </si>
  <si>
    <t>056</t>
  </si>
  <si>
    <t>DIEGO ANDRES BORRERO SILVA</t>
  </si>
  <si>
    <t>PRESTACIÓN DE SERVICIOS PROFESIONALES PARA LA IMPLEMENTACIÓN DEL PLAN DE MANEJO Y EL PLAN ESPECIAL DE PROTECCIÓN DEL PNN LAS HERMOSAS, CON ÉNFASIS EN LA POLÍTICA SINAP Y ORDENAMIENTO TERRITORIAL.</t>
  </si>
  <si>
    <t>https://community.secop.gov.co/Public/Tendering/OpportunityDetail/Index?noticeUID=CO1.NTC.4074024&amp;isFromPublicArea=True&amp;isModal=False</t>
  </si>
  <si>
    <t>057</t>
  </si>
  <si>
    <t>STEPHANI RAMOS TORRES</t>
  </si>
  <si>
    <t>PRESTACIÓN DE SERVICIOS TÉCNICOS EN EL DESARROLLO DEL EJERCICIO DE LA AUTORIDAD AMBIENTAL CON ÉNFASIS EN EL PROCEDIMIENTO SANCIONATORIO ADMINISTRATIVO DE CARÁCTER AMBIENTAL, EN CUMPLIMIENTO DE LA SENTENCIA QUE DECLARÓ AL PNN LOS NEVADOS SUJETO DE DERECHOS.</t>
  </si>
  <si>
    <t>https://community.secop.gov.co/Public/Tendering/OpportunityDetail/Index?noticeUID=CO1.NTC.4058903&amp;isFromPublicArea=True&amp;isModal=False</t>
  </si>
  <si>
    <t>058</t>
  </si>
  <si>
    <t>MILLER ARLEY PEREZ GUISAO</t>
  </si>
  <si>
    <t>PRESTAR LOS SERVICIOS DE APOYO A LA GESTIÓN PARA LA IMPLEMENTACIÓN DE ACTIVIDADES DE RESTAURACIÓN AL INTERIOR DEL PNN LAS ORQUÍDEAS Y EN SU ZONA ALEDAÑA, PRINCIPALMENTE EN LA VEREDA CALLES (MUNICIPIO DE URRAO).</t>
  </si>
  <si>
    <t>1.OO7.316.222</t>
  </si>
  <si>
    <t>https://community.secop.gov.co/Public/Tendering/OpportunityDetail/Index?noticeUID=CO1.NTC.4058962&amp;isFromPublicArea=True&amp;isModal=False</t>
  </si>
  <si>
    <t>059</t>
  </si>
  <si>
    <t>JOSE JACOBO MONTOYA OSORIO</t>
  </si>
  <si>
    <t>PRESTAR LOS SERVICIOS DE APOYO A LA GESTIÓN PARA LA IMPLEMENTACIÓN DE ACTIVIDADES DE RESTAURACIÓN AL INTERIOR DEL PNN LAS ORQUÍDEAS Y EN SU ZONA ALEDAÑA, PRINCIPALMENTE EN EL SECTOR CRUCES (MUNICIPIO DE URRAO).</t>
  </si>
  <si>
    <t>1.OO1.763.658</t>
  </si>
  <si>
    <t>https://community.secop.gov.co/Public/Tendering/OpportunityDetail/Index?noticeUID=CO1.NTC.4059100&amp;isFromPublicArea=True&amp;isModal=False</t>
  </si>
  <si>
    <t>060</t>
  </si>
  <si>
    <t>JOSE ALIRIO DURANGO VARGAS</t>
  </si>
  <si>
    <t>PRESTAR LOS SERVICIOS DE APOYO A LA GESTIÓN PARA LA IMPLEMENTACIÓN DE ACTIVIDADES DE RESTAURACIÓN AL INTERIOR DEL PNN LAS ORQUÍDEAS Y EN SU ZONA ALEDAÑA, PRINCIPALMENTE EN EL SECTOR VENADOS (MUNICIPIO DE FRONTINO).</t>
  </si>
  <si>
    <t>https://community.secop.gov.co/Public/Tendering/OpportunityDetail/Index?noticeUID=CO1.NTC.4059538&amp;isFromPublicArea=True&amp;isModal=False</t>
  </si>
  <si>
    <t>061</t>
  </si>
  <si>
    <t>ANGELA JISED ARANGO CRUZ</t>
  </si>
  <si>
    <t xml:space="preserve"> PRESTACIÓN DE SERVICIOS TÉCNICOS PARA LA EJECUCIÓN DEL PLAN CONJUNTO DE RECUPERACIÓN, MANEJO Y CONSERVACIÓN Y PLAN DE MANEJO DEL PNN LOS NEVADOS CON ÉNFASIS EN EL RELACIONAMIENTO CON ORGANIZACIONES, INSTITUCIONES Y CADENAS DE VALOR, EN CUMPLIMIENTO DEL FALLO DE TUTELA QUE DECLARA AL ÁREA PROTEGIDA COMO SUJETO DE DERECHOS.</t>
  </si>
  <si>
    <t>https://community.secop.gov.co/Public/Tendering/OpportunityDetail/Index?noticeUID=CO1.NTC.4061052&amp;isFromPublicArea=True&amp;isModal=False</t>
  </si>
  <si>
    <t>062</t>
  </si>
  <si>
    <t>ELISABET MONTOYA OSORIO</t>
  </si>
  <si>
    <t>https://community.secop.gov.co/Public/Tendering/OpportunityDetail/Index?noticeUID=CO1.NTC.4060579&amp;isFromPublicArea=True&amp;isModal=False</t>
  </si>
  <si>
    <t>063</t>
  </si>
  <si>
    <t>EDGAR RODRIGO BUESAQUILLO MUÑOZ</t>
  </si>
  <si>
    <t xml:space="preserve">PRESTACIÓN DE SERVICIOS ASISTENCIALES Y DE APOYO PARA REALIZAR LAS LABORES OPERATIVAS EN LA IMPLEMENTACIÓN DE ACCIONES DE RESTAURACIÓN EN CADA SECTOR PRIORIZADO DEL PNN COMPLEJO VOLCÁNICO DOÑA JUANA CASCABEL </t>
  </si>
  <si>
    <t>https://community.secop.gov.co/Public/Tendering/OpportunityDetail/Index?noticeUID=CO1.NTC.4059568&amp;isFromPublicArea=True&amp;isModal=False</t>
  </si>
  <si>
    <t>064</t>
  </si>
  <si>
    <t>JOSÉ EDUARDO BOTINA RANGEL</t>
  </si>
  <si>
    <t>https://community.secop.gov.co/Public/Tendering/OpportunityDetail/Index?noticeUID=CO1.NTC.4060058&amp;isFromPublicArea=True&amp;isModal=False</t>
  </si>
  <si>
    <t>065</t>
  </si>
  <si>
    <t>FREDY ALEXANDER PATIÑO CORTÉS</t>
  </si>
  <si>
    <t xml:space="preserve">PRESTAR SERVICIOS TÉCNICOS Y DE APOYO PARA LA EJECUCIÓN DEL PLAN DE MANEJO DEL PNN SELVA DE FLORENCIA EN LOS PROCESOS ADMINISTRATIVOS Y CONTRACTUALES QUE SE DERIVEN DE LA GESTIÓN DEL ÁREA PROTEGIDA FUNDAMENTALES PARA EL FORTALECIMIENTO DE LA CAPACIDAD INSTITUCIONAL. </t>
  </si>
  <si>
    <t>PNN SELVA DE FLORENCIA</t>
  </si>
  <si>
    <t>https://community.secop.gov.co/Public/Tendering/OpportunityDetail/Index?noticeUID=CO1.NTC.4059001&amp;isFromPublicArea=True&amp;isModal=False</t>
  </si>
  <si>
    <t>066</t>
  </si>
  <si>
    <t>WILSON OSWALDO ESTRELLA VILLOTA</t>
  </si>
  <si>
    <t xml:space="preserve">PRESTACIÓN DE SERVICIOS ASISTENCIALES EN LA IMPLEMENTACIÓN DEL PROTOCOLO PREVENCIÓN VIGILANCIA Y CONTROL CON ÉNFASIS EN EL SECTOR DE CONSACA DEL SFF GALERAS 
</t>
  </si>
  <si>
    <t>https://community.secop.gov.co/Public/Tendering/OpportunityDetail/Index?noticeUID=CO1.NTC.4059083&amp;isFromPublicArea=True&amp;isModal=False</t>
  </si>
  <si>
    <t>067</t>
  </si>
  <si>
    <t>JAVIER ALONSO SERNA URREGO</t>
  </si>
  <si>
    <t xml:space="preserve">PRESTAR SERVICIOS TÉCNICOS PARA APOYAR EL DESARROLLO DE PROCESOS DE RESTAURACIÓN AL INTERIOR DEL PNN LAS ORQUÍDEAS, PRINCIPALMENTE EN EL SECTOR DE VENADOS, MUNICIPIO DE FRONTINO. 
</t>
  </si>
  <si>
    <t>15.486.368.</t>
  </si>
  <si>
    <t>https://community.secop.gov.co/Public/Tendering/OpportunityDetail/Index?noticeUID=CO1.NTC.4063554&amp;isFromPublicArea=True&amp;isModal=False</t>
  </si>
  <si>
    <t>068</t>
  </si>
  <si>
    <t>JOSE HILARIO CARTAGENA CASTRO</t>
  </si>
  <si>
    <t xml:space="preserve">PRESTAR LOS SERVICIOS DE APOYO A LA GESTIÓN PARA LA IMPLEMENTACIÓN DE ACTIVIDADES DE RESTAURACIÓN AL INTERIOR DEL PNN LAS ORQUÍDEAS Y EN SU ZONA ALEDAÑA, PRINCIPALMENTE EN EL SECTOR CRUCES (MUNICIPIO DE URRAO </t>
  </si>
  <si>
    <t>https://community.secop.gov.co/Public/Tendering/OpportunityDetail/Index?noticeUID=CO1.NTC.4066068&amp;isFromPublicArea=True&amp;isModal=False</t>
  </si>
  <si>
    <t>069</t>
  </si>
  <si>
    <t>GUSTAVO ADOLFO PISSO FLOREZ</t>
  </si>
  <si>
    <t>PRESTACIÓN DE SERVICIOS PROFESIONALES PARA LA IMPLEMENTACIÓN DEL PROGRAMA DE MONITOREO E INVESTIGACIÓN DE LOS VALORES OBJETO DE CONSERVACIÓN DEL PARQUE NACIONAL NATURAL PURACÉ</t>
  </si>
  <si>
    <t>070</t>
  </si>
  <si>
    <t>PATRICIA PINO LORENZANA</t>
  </si>
  <si>
    <t xml:space="preserve">PRESTAR LOS SERVICIOS DE APOYO A LA GESTIÓN PARA LA IMPLEMENTACIÓN DE ACTIVIDADES DE RESTAURACIÓN AL INTERIOR DEL PNN LAS ORQUÍDEAS Y EN SU ZONA ALEDAÑA, PRINCIPALMENTE EN LA VEREDA CALLES (MUNICIPIO DE URRAO </t>
  </si>
  <si>
    <t>https://community.secop.gov.co/Public/Tendering/OpportunityDetail/Index?noticeUID=CO1.NTC.4066151&amp;isFromPublicArea=True&amp;isModal=False</t>
  </si>
  <si>
    <t>071</t>
  </si>
  <si>
    <t>YANITH SULEIMA RENTERÍA ARAGÓN</t>
  </si>
  <si>
    <t xml:space="preserve">PRESTACIÓN DE SERVICIOS ASISTENCIALES DEL PNN TATAMÁ PARA EL SEGUIMIENTO A LOS PLANES DE TRABAJO SUSCRITOS CON LAS COMUNIDADES ÉTNICAS EN ZONA DE COLINDANCIA DEL ÁREA PROTEGIDA EN LA CUENCA ALTA DEL RÍO SAN JUAN. </t>
  </si>
  <si>
    <t>https://community.secop.gov.co/Public/Tendering/OpportunityDetail/Index?noticeUID=CO1.NTC.4066725&amp;isFromPublicArea=True&amp;isModal=False</t>
  </si>
  <si>
    <t>072</t>
  </si>
  <si>
    <t>YOMELQUIN ÁLVAREZ MONTOYA</t>
  </si>
  <si>
    <t xml:space="preserve">PRESTAR LOS SERVICIOS DE APOYO A LA GESTIÓN PARA LA IMPLEMENTACIÓN DE ACTIVIDADES DE RESTAURACIÓN AL INTERIOR DEL PNN LAS ORQUÍDEAS Y EN SU ZONA ALEDAÑA, PRINCIPALMENTE EN LA VEREDA CALLES (MUNICIPIO DE URRAO). </t>
  </si>
  <si>
    <t>https://community.secop.gov.co/Public/Tendering/OpportunityDetail/Index?noticeUID=CO1.NTC.4067146&amp;isFromPublicArea=True&amp;isModal=False</t>
  </si>
  <si>
    <t>073</t>
  </si>
  <si>
    <t>JESUS DAVID DIAZ IMBACHI</t>
  </si>
  <si>
    <t xml:space="preserve">PRESTACIÓN DE SERVICIOS PROFESIONALES PARA DESARROLLAR PROCESOS DE EDUCACIÓN AMBIENTAL AL INTERIOR DEL PNN CUEVA DE LOS GUÁCHAROS Y EN SU ZONA ALEDAÑA. 
</t>
  </si>
  <si>
    <t>https://community.secop.gov.co/Public/Tendering/OpportunityDetail/Index?noticeUID=CO1.NTC.4067775&amp;isFromPublicArea=True&amp;isModal=False</t>
  </si>
  <si>
    <t>074</t>
  </si>
  <si>
    <t>ELISA MARIA MORENO ORTIZ</t>
  </si>
  <si>
    <t>PRESTACIÓN DE SERVICIOS PROFESIONALES PARA LA ACTUALIZACIÓN E IMPLEMENTACIÓN DEL PLAN DE ORDENAMIENTO ECOTURISTICO DEL SANTUARIO DE FAUNA Y FLORA OTÚN QUIMBAYA.</t>
  </si>
  <si>
    <t>https://community.secop.gov.co/Public/Tendering/OpportunityDetail/Index?noticeUID=CO1.NTC.4072626&amp;isFromPublicArea=True&amp;isModal=False</t>
  </si>
  <si>
    <t>075</t>
  </si>
  <si>
    <t>GUSTAVO ADOLFO PAPAMIJA</t>
  </si>
  <si>
    <t xml:space="preserve">PRESTAR DE SERVICIOS DE APOYO A LA GESTIÓN PARA LA IMPLEMENTACIÓN DE LA ESTRATEGIA DE PREVENCIÓN, VIGILANCIA Y CONTROL DE LOS ECOSISTEMAS DE PÁRAMO EN LOS SECTORES DE MANEJO DEFINIDOS EN EL PNN PURACÉ </t>
  </si>
  <si>
    <t>https://community.secop.gov.co/Public/Tendering/OpportunityDetail/Index?noticeUID=CO1.NTC.4074369&amp;isFromPublicArea=True&amp;isModal=False</t>
  </si>
  <si>
    <t>076</t>
  </si>
  <si>
    <t>YESICA MANUELA DURANGO LONDOÑO</t>
  </si>
  <si>
    <t xml:space="preserve">PRESTAR LOS SERVICIOS DE APOYO A LA GESTIÓN PARA LA IMPLEMENTACIÓN DE ACTIVIDADES DE RESTAURACIÓN AL INTERIOR DEL PNN LAS ORQUÍDEAS Y EN SU ZONA ALEDAÑA, PRINCIPALMENTE EN EL SECTOR CRUCES (MUNICIPIO DE URRAO). 
</t>
  </si>
  <si>
    <t>https://community.secop.gov.co/Public/Tendering/OpportunityDetail/Index?noticeUID=CO1.NTC.4073933&amp;isFromPublicArea=True&amp;isModal=False</t>
  </si>
  <si>
    <t>077</t>
  </si>
  <si>
    <t>JUAN CARLOS NARVÁEZ ARMERO</t>
  </si>
  <si>
    <t>PRESTACIÓN DE SERVICIOS ASISTENCIALES EN LA IMPLEMENTACIÓN DEL PROTOCOLO PREVENCIÓN VIGILANCIA Y CONTROL CON ÉNFASIS EN EL SECTOR DE LAGUNA NEGRA DEL SFF GALERAS</t>
  </si>
  <si>
    <t>https://community.secop.gov.co/Public/Tendering/OpportunityDetail/Index?noticeUID=CO1.NTC.4082354&amp;isFromPublicArea=True&amp;isModal=False</t>
  </si>
  <si>
    <t>078</t>
  </si>
  <si>
    <t>JAIDER PINO LORENZANA</t>
  </si>
  <si>
    <t xml:space="preserve">PRESTAR LOS SERVICIOS DE APOYO A LA GESTIÓN PARA LA IMPLEMENTACIÓN DE ACTIVIDADES DE RESTAURACIÓN AL INTERIOR DEL PNN LAS ORQUÍDEAS Y EN SU ZONA ALEDAÑA, PRINCIPALMENTE EN EL SECTOR CRUCES (MUNICIPIO DE URRAO). </t>
  </si>
  <si>
    <t>https://community.secop.gov.co/Public/Tendering/OpportunityDetail/Index?noticeUID=CO1.NTC.4073963&amp;isFromPublicArea=True&amp;isModal=False</t>
  </si>
  <si>
    <t>079</t>
  </si>
  <si>
    <t>LUISA FERNANDA TRUJILLO PENAGOS</t>
  </si>
  <si>
    <t xml:space="preserve">PRESTAR LOS SERVICIOS PROFESIONALES PARA IMPLEMENTAR LA ESTRATEGIA DE RESTAURACIÓN DEL PNN LAS ORQUÍDEAS, PRINCIPALMENTE EN LA VEREDA CALLES, MUNICIPIO DE URRAO. </t>
  </si>
  <si>
    <t>https://community.secop.gov.co/Public/Tendering/OpportunityDetail/Index?noticeUID=CO1.NTC.4074818&amp;isFromPublicArea=True&amp;isModal=False</t>
  </si>
  <si>
    <t>080</t>
  </si>
  <si>
    <t>CARLOS ANDRÉS BLANCO GONZÁLEZ</t>
  </si>
  <si>
    <t xml:space="preserve">PRESTACIÓN DE SERVICIOS TÉCNICOS PARA LA GESTIÓN DEL PORTAFOLIO DE INVESTIGACIONES, PROGRAMA DE MONITOREO Y DE APOYO EN LA IMPLEMENTACIÓN DEL PLAN ORDENAMIENTO ECOTURÍSTICO (POE) EN EL PARQUE NACIONAL NATURAL CUEVA DE LOS GUACHAROS </t>
  </si>
  <si>
    <t>https://community.secop.gov.co/Public/Tendering/OpportunityDetail/Index?noticeUID=CO1.NTC.4075213&amp;isFromPublicArea=True&amp;isModal=False</t>
  </si>
  <si>
    <t>081</t>
  </si>
  <si>
    <t>EDILSON EMIRO GOMEZ GUAMANGA</t>
  </si>
  <si>
    <r>
      <t xml:space="preserve"> </t>
    </r>
    <r>
      <rPr>
        <sz val="10"/>
        <color indexed="8"/>
        <rFont val="Calibri"/>
        <family val="2"/>
        <scheme val="minor"/>
      </rPr>
      <t>PRESTACIÓN DE SERVICIOS ASISTENCIALES PARA LA IMPLEMENTACIÓN DEL PLAN DE MANEJO CON ÉNFASIS EN PVC Y MONITOREO DEL PARQUE NACIONAL NATURAL COMPLEJO VOLCÁNICO DOÑA JUANA CASCABEL.</t>
    </r>
  </si>
  <si>
    <t>https://community.secop.gov.co/Public/Tendering/OpportunityDetail/Index?noticeUID=CO1.NTC.4082244&amp;isFromPublicArea=True&amp;isModal=False</t>
  </si>
  <si>
    <t>082</t>
  </si>
  <si>
    <t>JOSELITO CARUPIA BAILARIN</t>
  </si>
  <si>
    <t>PRESTAR SERVICIOS DE APOYO A LA GESTIÓN EN EL PNN LAS ORQUÍDEAS, PARA LA IMPLEMENTACIÓN DEL PROGRAMA DE EEM EN EL MARCO DE LA CONSULTA PREVIA, PRINCIPALMENTE EN EL RESGUARDO INDÍGENA VALLE DE PÉRDIDAS DEL MUNICIPIO DE URRAO.</t>
  </si>
  <si>
    <t>15.486.505.</t>
  </si>
  <si>
    <t>https://community.secop.gov.co/Public/Tendering/OpportunityDetail/Index?noticeUID=CO1.NTC.4082001&amp;isFromPublicArea=True&amp;isModal=False</t>
  </si>
  <si>
    <t>083</t>
  </si>
  <si>
    <t>JAVIER DUVAN URREGO MONTOYA</t>
  </si>
  <si>
    <t xml:space="preserve">PRESTACIÓN DE SERVICIOS PROFESIONALES PARA DESARROLLAR PROCESOS DE EDUCACIÓN AMBIENTAL Y RELACIONAMIENTO CON ACTORES, AL INTERIOR DEL PNN LAS ORQUÍDEAS Y EN SU ZONA ALEDAÑA. </t>
  </si>
  <si>
    <t>https://community.secop.gov.co/Public/Tendering/OpportunityDetail/Index?noticeUID=CO1.NTC.4083408&amp;isFromPublicArea=True&amp;isModal=False</t>
  </si>
  <si>
    <t>084</t>
  </si>
  <si>
    <t>JUAN BAUTISTA BOLAÑOS NARVAEZ</t>
  </si>
  <si>
    <t>PRESTAR DE SERVICIOS DE APOYO A LA GESTIÓN PARA LA IMPLEMENTACIÓN DE LA ESTRATEGIA DE PREVENCIÓN, VIGILANCIA Y CONTROL DE LOS ECOSISTEMAS DE PÁRAMO EN LOS SECTORES DE MANEJO DEFINIDOS EN EL PNN PURACÉ</t>
  </si>
  <si>
    <t>https://community.secop.gov.co/Public/Tendering/OpportunityDetail/Index?noticeUID=CO1.NTC.4089505&amp;isFromPublicArea=True&amp;isModal=False</t>
  </si>
  <si>
    <t>085</t>
  </si>
  <si>
    <t>WILSON DE JESUS JIMENEZ</t>
  </si>
  <si>
    <t>PRESTACIÓN DE SERVICIOS DE APOYO A LA GESTIÓN PARA PREVENCIÓN, VIGILANCIA Y CONTROL EN COORDINACIÓN CON AS COMUNIDADES ÉTNICAS EN LOS SECTORES DE MANEJO DEFINIDOS EN EL PNN PURACE</t>
  </si>
  <si>
    <t>https://community.secop.gov.co/Public/Tendering/OpportunityDetail/Index?noticeUID=CO1.NTC.4098526&amp;isFromPublicArea=True&amp;isModal=False</t>
  </si>
  <si>
    <t>086</t>
  </si>
  <si>
    <t>YENNY CAROLINA CASTAÑEDA CRUZ</t>
  </si>
  <si>
    <t>PRESTAR SERVICIOS PROFESIONALES A LA DIRECCIÓN TERRITORIAL ANDES OCCIDENTALES EN LA PLANEACIÓN, GESTIÓN, EJECUCIÓN Y SEGUIMIENTO DE LOS PROGRAMAS DE COOPERACIÓN CON ÉNFASIS EN EL PROGRAMA DE COOPERACIÓN ALEMANA CON KFW Y EN LA IMPLEMENTACIÓN DE LA PLANEACIÓN ESTRATÉGICA DEL SUBSISTEMA DE ÁREAS PROTEGIDAS DE ANDES OCCIDENTALES - SAO CON ÉNFASIS EN LA LÍNEA DE GESTIÓN DEL CONOCIMIENTO.</t>
  </si>
  <si>
    <t>https://community.secop.gov.co/Public/Tendering/OpportunityDetail/Index?noticeUID=CO1.NTC.4113938&amp;isFromPublicArea=True&amp;isModal=False</t>
  </si>
  <si>
    <t>087</t>
  </si>
  <si>
    <t>KAREN DAYANA MATABANCHOY CHITAN</t>
  </si>
  <si>
    <t>PRESTACIÓN DE SERVICIOS DE APOYO A LA GESTIÓN PARA LA IMPLEMENTACIÓN DE LA ESTRATEGIA DE RESTAURACIÓN ECOLÓGICA PARTICIPATIVA EN EL PNN PURACÉ</t>
  </si>
  <si>
    <t>https://community.secop.gov.co/Public/Tendering/OpportunityDetail/Index?noticeUID=CO1.NTC.4113879&amp;isFromPublicArea=True&amp;isModal=False</t>
  </si>
  <si>
    <t>088</t>
  </si>
  <si>
    <t>MAGALY LUCIA NARVAEZ BOLAÑOS</t>
  </si>
  <si>
    <t>PRESTACIÓN DE SERVICIOS DE APOYO A LA GESTIÓN PARA PREVENCIÓN, VIGILANCIA Y CONTROL EN COORDINACIÓN CON LAS COMUNIDADES ÉTNICAS EN LOS SECTORES DE MANEJO DEFINIDOS EN EL PNN PURACÉ</t>
  </si>
  <si>
    <t>https://community.secop.gov.co/Public/Tendering/OpportunityDetail/Index?noticeUID=CO1.NTC.4114743&amp;isFromPublicArea=True&amp;isModal=False</t>
  </si>
  <si>
    <t>089</t>
  </si>
  <si>
    <t>JULIANA MAYA RIVERA</t>
  </si>
  <si>
    <t>PRESTACIÓN DE SERVICIOS PROFESIONALES EN LA IMPLEMENTACIÓN DE LA ESTRATEGIA DE RESTAURACIÓN ECOLÓGICA DEL SFF GALERAS Y APOYO AL PROCESO DE FORTALECIMIENTO DEL SIDAP NARIÑO</t>
  </si>
  <si>
    <t>https://community.secop.gov.co/Public/Tendering/OpportunityDetail/Index?noticeUID=CO1.NTC.4124626&amp;isFromPublicArea=True&amp;isModal=False</t>
  </si>
  <si>
    <t>090</t>
  </si>
  <si>
    <t>LUIS GONZALO LASSO LASSO</t>
  </si>
  <si>
    <t>PRESTACIÓN DE SERVICIOS PROFESIONALES EN LA IMPLEMENTACIÓN PARA EL MONITOREO PARTICIPATIVO DE LOS VOC PRIORIZADOS POR EL ÁREA PROTEGIDA, GESTIÓN DEL PORTAFOLIO DE INVESTIGACIONES Y APOYO EN LA CONSOLIDACIÓN DE LA HERRAMIENTA SMART/COMPONENTE MONITOREO DEL SFF GALERAS</t>
  </si>
  <si>
    <t>https://community.secop.gov.co/Public/Tendering/OpportunityDetail/Index?noticeUID=CO1.NTC.4124644&amp;isFromPublicArea=True&amp;isModal=False</t>
  </si>
  <si>
    <t>091</t>
  </si>
  <si>
    <t>ANGELA PATRICIA MARTINEZ ARCOS</t>
  </si>
  <si>
    <t>PRESTACIÓN DE SERVICIOS COMO PROFESIONAL DE APOYO AL SFF GALERAS EN LA IMPLEMENTACIÓN DEL PLAN DE ORDENAMIENTO ECOTURÍSTICO DEL ÁREA PROTEGIDA Y APOYO EN LA IMPLEMENTACIÓN DE LA ESTRATEGIA DE EDUCACIÓN PARA LA CONSERVACIÓN</t>
  </si>
  <si>
    <t>https://community.secop.gov.co/Public/Tendering/OpportunityDetail/Index?noticeUID=CO1.NTC.4124567&amp;isFromPublicArea=True&amp;isModal=False</t>
  </si>
  <si>
    <t>092</t>
  </si>
  <si>
    <t>CARLOS JULIO RAMIREZ BERMUDEZ</t>
  </si>
  <si>
    <t>PRESTACIÓN DE SERVICIOS DE APOYO A LA GESTIÓN DEL PNN TATAMÁ, PARA EL SEGUIMIENTO DE PREVENCIÓN, VIGILANCIA Y CONTROL, ACCIONES DE MONITOREO DE ESPECIES Y EDUCACIÓN AMBIENTAL Y ECOTURISMO</t>
  </si>
  <si>
    <t>https://community.secop.gov.co/Public/Tendering/OpportunityDetail/Index?noticeUID=CO1.NTC.4126723&amp;isFromPublicArea=True&amp;isModal=False</t>
  </si>
  <si>
    <t>093</t>
  </si>
  <si>
    <t>MESIAS NICODEMO GUERRERO CERON</t>
  </si>
  <si>
    <t xml:space="preserve">PRESTACIÓN DE SERVICIOS ASISTENCIALES PARA LA IMPLEMENTACIÓN DEL PLAN DE MANEJO CON ÉNFASIS EN PVC Y MONITOREO DEL PARQUE NACIONAL NATURAL COMPLEJO VOLCÁNICO DOÑA JUANA CASCABEL </t>
  </si>
  <si>
    <t>https://community.secop.gov.co/Public/Tendering/OpportunityDetail/Index?noticeUID=CO1.NTC.4124978&amp;isFromPublicArea=True&amp;isModal=False</t>
  </si>
  <si>
    <t>094</t>
  </si>
  <si>
    <t>DIANA EUGENIA VILLARREAL ROMERO</t>
  </si>
  <si>
    <t xml:space="preserve">PRESTACIÓN DE SERVICIOS PROFESIONALES EN LA IMPLEMENTACIÓN DE LA ESTRATEGIA DE RESTAURACIÓN ECOLÓGICA Y USO, OCUPACIÓN Y TENENCIA, Y APOYO A LOS PROYECTOS DE COOPERACIÓN EN EL SFF GALERAS </t>
  </si>
  <si>
    <t>https://community.secop.gov.co/Public/Tendering/OpportunityDetail/Index?noticeUID=CO1.NTC.4126678&amp;isFromPublicArea=True&amp;isModal=False</t>
  </si>
  <si>
    <t>095</t>
  </si>
  <si>
    <t>WILFER ALDIVEY MUÑOZ ARCOS</t>
  </si>
  <si>
    <t xml:space="preserve">PRESTACIÓN DE SERVICIOS ASISTENCIALES PARA LA IMPLEMENTACIÓN DEL PLAN DE MANEJO CON ÉNFASIS EN PVC Y MONITOREO DEL PARQUE NACIONAL NATURAL COMPLEJO VOLCÁNICO DOÑA JUANA CASCABEL. </t>
  </si>
  <si>
    <t>https://community.secop.gov.co/Public/Tendering/OpportunityDetail/Index?noticeUID=CO1.NTC.4127577&amp;isFromPublicArea=True&amp;isModal=False</t>
  </si>
  <si>
    <t>096</t>
  </si>
  <si>
    <t>GLADYS MARINA RIASCOS GUACHETA</t>
  </si>
  <si>
    <t xml:space="preserve">PRESTACIÓN DE SERVICIOS OPERATIVOS Y DE APOYO A LA GESTIÓN DE LA DIRECCIÓN TERRITORIAL ANDES OCCIDENTALES EN LA SUBSEDE POPAYÁN EN EL DESARROLLO DE ACTIVIDADES DE ARCHIVO, CORRESPONDENCIA, ATENCIÓN AL USUARIO, REGISTROS Y DEMÁS PROCESOS ADMINISTRATIVOS PROPIOS DE LA DEPENDENCIA </t>
  </si>
  <si>
    <t>https://community.secop.gov.co/Public/Tendering/OpportunityDetail/Index?noticeUID=CO1.NTC.4125350&amp;isFromPublicArea=True&amp;isModal=False</t>
  </si>
  <si>
    <t>097</t>
  </si>
  <si>
    <t>GLORIA CRISTINA PAZ MENESES</t>
  </si>
  <si>
    <t>PRESTACIÓN DE SERVICIOS TÉCNICOS PARA LA IMPLEMENTACIÓN DE LA ESTRATEGIA DE RESTAURACIÓN ECOLÓGICA Y USO, OCUPACIÓN Y TENENCIA DEL SFF GALERAS</t>
  </si>
  <si>
    <t>https://community.secop.gov.co/Public/Tendering/OpportunityDetail/Index?noticeUID=CO1.NTC.4124845&amp;isFromPublicArea=True&amp;isModal=False</t>
  </si>
  <si>
    <t>098</t>
  </si>
  <si>
    <t>JAUSMAN SHTID TAPASCO MENJURA</t>
  </si>
  <si>
    <t xml:space="preserve">PRESTACIÓN DE SERVICIOS ASISTENCIALES DEL PNN TATAMÁ, PARA LA IMPLEMENTACIÓN DEL PROGRAMA DE MONITOREO DE ESPECIES; PREVENCIÓN, VIGILANCIA Y CONTROL Y ECOTURISMO </t>
  </si>
  <si>
    <t>https://community.secop.gov.co/Public/Tendering/OpportunityDetail/Index?noticeUID=CO1.NTC.4125520&amp;isFromPublicArea=True&amp;isModal=False</t>
  </si>
  <si>
    <t>099</t>
  </si>
  <si>
    <t>DILMER FELIPE JIMÉNEZ LÓPEZ</t>
  </si>
  <si>
    <t>PRESTACIÓN DE SERVICIOS DE APOYO A LA GESTIÓN DEL PNN TATAMÁ, PARA LA IMPLEMENTACIÓN DEL PROTOCOLO DE PREVENCIÓN, VIGILANCIA Y CONTROL. EDUCACIÓN AMBIENTAL, ECOTURISMO Y MONITOREO E INVESTIGACIÓN DE ESPECIES</t>
  </si>
  <si>
    <t>https://community.secop.gov.co/Public/Tendering/OpportunityDetail/Index?noticeUID=CO1.NTC.4126101&amp;isFromPublicArea=True&amp;isModal=False</t>
  </si>
  <si>
    <t>100</t>
  </si>
  <si>
    <t>JULIANA USUGA RIVERA</t>
  </si>
  <si>
    <t xml:space="preserve">PRESTACIÓN DE SERVICIOS DE APOYO A LA GESTIÓN DEL PNN TATAMÁ, PARA LA IMPLEMENTACIÓN DEL PROTOCOLO DE PREVENCIÓN, VIGILANCIA Y CONTROL, MONITOREO DE LOS VOC Y EDUCACIÓN AMBIENTAL </t>
  </si>
  <si>
    <t>https://community.secop.gov.co/Public/Tendering/OpportunityDetail/Index?noticeUID=CO1.NTC.4126325&amp;isFromPublicArea=True&amp;isModal=False</t>
  </si>
  <si>
    <t>101</t>
  </si>
  <si>
    <t>LEONARDO MARTINEZ ORDOÑEZ</t>
  </si>
  <si>
    <t>https://community.secop.gov.co/Public/Tendering/OpportunityDetail/Index?noticeUID=CO1.NTC.4126711&amp;isFromPublicArea=True&amp;isModal=False</t>
  </si>
  <si>
    <t>102</t>
  </si>
  <si>
    <t>WILMER ANDRES ORDOÑEZ MARTINEZ</t>
  </si>
  <si>
    <t>PRESTACIÓN DE SERVICIOS TÉCNICOS Y DE APOYO EN LA VALORACIÓN SOCIAL, LA CONSERVACIÓN EN LA ZONA DE INFLUENCIA DEL PNN CVDJC.</t>
  </si>
  <si>
    <t>https://community.secop.gov.co/Public/Tendering/OpportunityDetail/Index?noticeUID=CO1.NTC.4126418&amp;isFromPublicArea=True&amp;isModal=False</t>
  </si>
  <si>
    <t>103</t>
  </si>
  <si>
    <t>NAYIBE YISSEL HERNANDEZ VELASQUEZ</t>
  </si>
  <si>
    <t>PRESTACIÓN DE SERVICIOS PROFESIONALES PARA EL FORTALECIMIENTO DEL PROCESO ADELANTADO EN LA ZONA CON FUNCIÓN AMORTIGUADORA, IMPLEMENTACIÓN DE HERRAMIENTAS DEL PAISAJE Y APOYO EN EL FORTALECIMIENTO DE INICIATIVAS DE CONSERVACIÓN PRIVADA DEL SANTUARIO GALERAS</t>
  </si>
  <si>
    <t>https://community.secop.gov.co/Public/Tendering/OpportunityDetail/Index?noticeUID=CO1.NTC.4126597&amp;isFromPublicArea=True&amp;isModal=False</t>
  </si>
  <si>
    <t>104</t>
  </si>
  <si>
    <t>JOSÉ NARCISO GOMÉZ GONZALEZ</t>
  </si>
  <si>
    <t xml:space="preserve">PRESTACIÓN DE SERVICIOS DE APOYO A LA GESTIÓN PARA LA EJECUCIÓN DE ACTIVIDADES DE RESTAURACIÓN ECOLÓGICA EN EL PARQUE NACIONAL NATURAL TATAMÁ </t>
  </si>
  <si>
    <t>https://community.secop.gov.co/Public/Tendering/OpportunityDetail/Index?noticeUID=CO1.NTC.4128232&amp;isFromPublicArea=True&amp;isModal=False</t>
  </si>
  <si>
    <t>105</t>
  </si>
  <si>
    <t>YANGELA YULIET RODRIGUEZ RIVERA</t>
  </si>
  <si>
    <t>PRESTAR LOS SERVICIOS TÉCNICOS EN LA IMPLEMENTACIÓN DEL PLAN DE ORDENAMIENTO ECOTURISTICO EN LOS SECTORES HABILITADOS DEL PNN TATAMÁ</t>
  </si>
  <si>
    <t>https://community.secop.gov.co/Public/Tendering/OpportunityDetail/Index?noticeUID=CO1.NTC.4128297&amp;isFromPublicArea=True&amp;isModal=False</t>
  </si>
  <si>
    <t>106</t>
  </si>
  <si>
    <t>SANDY MILENA PESTAÑA DÍAZ</t>
  </si>
  <si>
    <t>PRESTAR SERVICIOS TÉCNICOS COMO APOYO DE CAMPO EN RESERVAS NATURALES DE SOCIEDAD CIVIL, ESTRATEGIA DE USO OCUPACIÓN Y TENENCIA Y MONITOREO, ASÍ COMO EL APOYO A LA REVISIÓN CARTOGRÁFICA CORRESPONDIENTE A LA ESTRATEGIA DE RESTAURACIÓN, RELACIONADAS CON ACCIONES DE CONSERVACIÓN EN EL MARCO DEL ENFOQUE ESTRATÉGICO TERRITORIAL DE ANDES OCCIDENTALES</t>
  </si>
  <si>
    <t>https://community.secop.gov.co/Public/Tendering/OpportunityDetail/Index?noticeUID=CO1.NTC.4128746&amp;isFromPublicArea=True&amp;isModal=False</t>
  </si>
  <si>
    <t>107</t>
  </si>
  <si>
    <t>DAYANA ESTAFNIA ERAZO BOLAÑOS</t>
  </si>
  <si>
    <t>PRESTACIÓN DE SERVICIOS ASISTENCIALES Y DE APOYO PARA REALIZAR LAS LABORES OPERATIVAS EN LA IMPLEMENTACIÓN DE ACCIONES DE RESTAURACIÓN EN CADA SECTOR PRIORIZADO DEL PNN COMPLEJO VOLCÁNICO DOÑA JUANA Y CASCABEL</t>
  </si>
  <si>
    <t>https://community.secop.gov.co/Public/Tendering/OpportunityDetail/Index?noticeUID=CO1.NTC.4133355&amp;isFromPublicArea=True&amp;isModal=False</t>
  </si>
  <si>
    <t>108</t>
  </si>
  <si>
    <t>MARIBEL REALPE URBANO</t>
  </si>
  <si>
    <t>https://community.secop.gov.co/Public/Tendering/OpportunityDetail/Index?noticeUID=CO1.NTC.4131308&amp;isFromPublicArea=True&amp;isModal=False</t>
  </si>
  <si>
    <t>109</t>
  </si>
  <si>
    <t xml:space="preserve"> NAYIBE PAOLA LOPEZ LOPEZ</t>
  </si>
  <si>
    <t>PRESTACIÓN DE SERVICIOS ASISTENCIALES Y DE APOYO PARA REALIZAR LAS LABORES OPERATIVAS EN LA IMPLEMENTACIÓN DE ACCIONES DE RESTAURACIÓN EN CADA SECTOR PRIORIZADO DEL PNN COMPLEJO VOLCÁNICO DOÑA JUANA CASCABEL</t>
  </si>
  <si>
    <t>https://community.secop.gov.co/Public/Tendering/OpportunityDetail/Index?noticeUID=CO1.NTC.4132969&amp;isFromPublicArea=True&amp;isModal=False</t>
  </si>
  <si>
    <t>110</t>
  </si>
  <si>
    <t>MAIRA ALEJANDRA TIRADO URUETA</t>
  </si>
  <si>
    <t xml:space="preserve">PRESTAR SERVICIOS TÉCNICOS COMO APOYO DE CAMPO EN RESERVAS NATURALES DE SOCIEDAD CIVIL, ESTRATEGIA DE USO OCUPACIÓN Y TENENCIA Y MONITOREO, ASÍ COMO EL APOYO A LA REVISIÓN CARTOGRÁFICA CORRESPONDIENTE A LA ESTRATEGIA DE RESTAURACIÓN, RELACIONADAS CON ACCIONES DE CONSERVACIÓN EN EL MARCO DEL ENFOQUE ESTRATÉGICO TERRITORIAL DE ANDES OCCIDENTALES. </t>
  </si>
  <si>
    <t>https://community.secop.gov.co/Public/Tendering/OpportunityDetail/Index?noticeUID=CO1.NTC.4133739&amp;isFromPublicArea=True&amp;isModal=False</t>
  </si>
  <si>
    <t>111</t>
  </si>
  <si>
    <t>DEIBI JAVIER BENAVIDES LOPEZ</t>
  </si>
  <si>
    <t>PRESTACIÓN DE SERVICIOS ASISTENCIALES Y DE APOYO PARA REALIZAR LAS LABORES OPERATIVAS EN LA IMPLEMENTACIÓN DE ACCIONES DE RESTAURACIÓN EN CADA SECTOR PRIORIZADO DEL PNN COMPLEJO VOLCÁNICO DOÑA JUANA Y CASCABEL.</t>
  </si>
  <si>
    <t>https://community.secop.gov.co/Public/Tendering/OpportunityDetail/Index?noticeUID=CO1.NTC.4133098&amp;isFromPublicArea=True&amp;isModal=False</t>
  </si>
  <si>
    <t>112</t>
  </si>
  <si>
    <t>LEONARDO ALBERTO RAMIREZ RUBIO</t>
  </si>
  <si>
    <t>PRESTACIÓN DE SERVICIOS TÉCNICOS PARA LA EJECUCIÓN DEL PIAN CONJUNTO DE RECUPERACIÓN, MANEJO Y CONSERVACIÓN Y PLAN DE MANEJO DEL PNN LOS NEVADOS CON ÉNFASIS EN EL RELACIONAMIENTO CON ORGANIZACIONES,INSTITUCIONES Y CADENAS DE VALOR, EN CUMPLIMIENTO DEL FALLO DE TUTELA QUE DECLARA AL ÁREA PROTEGIDA COMO SUJETO DE DERECHOS</t>
  </si>
  <si>
    <t>https://community.secop.gov.co/Public/Tendering/OpportunityDetail/Index?noticeUID=CO1.NTC.4141007&amp;isFromPublicArea=True&amp;isModal=False</t>
  </si>
  <si>
    <t>113</t>
  </si>
  <si>
    <t>JOHANA ALEXANDRA ECHEVERRY GARZÓN</t>
  </si>
  <si>
    <t>PRESTACIÓN DE SERVICIOS PROFESIONALES PARA LA EJECUCIÓN Y SEGUIMIENTO DEL PLAN CONJUNTO DE RECUPERACIÓN, MANEJO, MANTENIMIENTO Y CONSERVACIÓN, EN EL MARCO DE LA SENTENCIA QUE DECLARA EL PNN LOS NEVADOS COMO SUJETO ESPECIAL DE DERECHOS</t>
  </si>
  <si>
    <t>https://community.secop.gov.co/Public/Tendering/OpportunityDetail/Index?noticeUID=CO1.NTC.4141337&amp;isFromPublicArea=True&amp;isModal=False</t>
  </si>
  <si>
    <t>114</t>
  </si>
  <si>
    <t>CRISTINA ARISTIZABAL CARDONA</t>
  </si>
  <si>
    <t>PRESTACIÓN DE SERVICIOS PROFESIONALES PARA APOYAR LA ESTRUCTURACIÓN E IMPLEMENTACIÓN DE LA ESTRATEGIA DE INTERVENCIÓN SOCIAL E INSTITUCIONAL DEL PARQUE NACIONAL NATURAL LOS NEVADOS</t>
  </si>
  <si>
    <t>https://community.secop.gov.co/Public/Tendering/OpportunityDetail/Index?noticeUID=CO1.NTC.4141490&amp;isFromPublicArea=True&amp;isModal=False</t>
  </si>
  <si>
    <t>115</t>
  </si>
  <si>
    <t>INGRIT CATALINA TAMAYO VARGAS</t>
  </si>
  <si>
    <t xml:space="preserve">PRESTACIÓN DE SERVICIOS DE APOYO A LA GESTIÓN PARA LA IMPLEMENTACIÓN DEL PLAN DE ORDENAMIENTO ECOTURÍSTICO DEL ÁREA PROTEGIDA, CON ÉNFASIS EN LAS ACTIVIDADES RELACIONADAS CON LA ATENCIÓN Y CONTROL DE VISITANTES Y CON EL CUMPLIMIENTO DE LA SENTENCIA QUE DECLARÓ AL PNN LOS NEVADOS SUJETO DE DERECHOS </t>
  </si>
  <si>
    <t>https://community.secop.gov.co/Public/Tendering/OpportunityDetail/Index?noticeUID=CO1.NTC.4140862&amp;isFromPublicArea=True&amp;isModal=False</t>
  </si>
  <si>
    <t>116</t>
  </si>
  <si>
    <t>BRAYHAN BERMUDEZ PATIÑO</t>
  </si>
  <si>
    <t>PRESTACIÓN DE SERVICIOS DE APOYO A LA GESTIÓN PARA LA IMPLEMENTACIÓN DEL PLAN DE MANEJO DEL PNN LOS NEVADOS CON ÉNFASIS EN EL PLAN DE ORDENAMIENTO ECOTURÍSTICO Y PREVENCIÓN, VIGILANCIA Y CONTROL, EN CUMPLIMIENTO DE LA SENTENCIA QUE DECLARÓ AL PNN LOS NEVADOS SUJETO DE DERECHOS</t>
  </si>
  <si>
    <t>https://community.secop.gov.co/Public/Tendering/OpportunityDetail/Index?noticeUID=CO1.NTC.4141402&amp;isFromPublicArea=True&amp;isModal=False</t>
  </si>
  <si>
    <t>117</t>
  </si>
  <si>
    <t>LAURA MARCELA RENGIFO BENITEZ</t>
  </si>
  <si>
    <t>PRESTACIÓN DE SERVICIOS PROFESIONALES PARA LA IMPLEMENTACIÓN DE LA ESTRATEGIA DE RESTAURACIÓN ECOLÓGICA DEL PLAN DE MANEJO DEL PNN LOS NEVADOS Y LA ARTICULACIÓN CON EL PLAN CONJUNTO DE RECUPERACIÓN, MANEJO, MANTENIMIENTO Y CONSERVACIÓN COMO SUJETO DE DERECHOS</t>
  </si>
  <si>
    <t>https://community.secop.gov.co/Public/Tendering/OpportunityDetail/Index?noticeUID=CO1.NTC.4141634&amp;isFromPublicArea=True&amp;isModal=False</t>
  </si>
  <si>
    <t>118</t>
  </si>
  <si>
    <t>ANDRES FELIPE QUINTERO ARIAS</t>
  </si>
  <si>
    <t>PRESTACIÓN DE SERVICIOS PROFESIONALES PARA LA EJECUCIÓN DEL PLAN DE MANEJO DEL PNN LOS NEVADOS CON ÉNFASIS EN EL PLAN DE ORDENAMIENTO ECOTURÍSTICO Y EN CUMPLIMIENTO DEL FALLO DE TUTELA QUE DECLARA AL PNN LOS NEVADOS COMO SUJETO DE DERECHOS.</t>
  </si>
  <si>
    <t>https://community.secop.gov.co/Public/Tendering/OpportunityDetail/Index?noticeUID=CO1.NTC.4142051&amp;isFromPublicArea=True&amp;isModal=False</t>
  </si>
  <si>
    <t>119</t>
  </si>
  <si>
    <t>MANUEL ANTONIO MOMPOTES QUIRÁ</t>
  </si>
  <si>
    <t>PRESTACIÓN DE SERVICIOS DE APOYO A LA GESTIÓN PARA PREVENCIÓN. VIGILANCIA Y CONTROL EN COORDINACIÓN CON LAS COMUNIDADES ÉTNICAS EN LOS SECTORES DE MANEJO DEFINIDOS EN EL PNN PURACÉ</t>
  </si>
  <si>
    <t>https://community.secop.gov.co/Public/Tendering/OpportunityDetail/Index?noticeUID=CO1.NTC.4141785&amp;isFromPublicArea=True&amp;isModal=False</t>
  </si>
  <si>
    <t>120</t>
  </si>
  <si>
    <t>GINA MARCELA JIMENEZ VARGAS</t>
  </si>
  <si>
    <t>PRESTACIÓN DE SERVICIOS PROFESIONALES EN LA DIRECCIÓN TERRITORIAL ANDES OCCIDENTALES PARA PROMOVER LAS ACCIONES DEL CENTRO DE INTERPRETACIÓN AMBIENTAL Y LA ECOTIENDA, LA CUAL BUSCA PROMOVER LA SENSIBILIZACIÓN CIUDADANA RESPECTO A LA CONSERVACIÓN DE LA BIODIVERSIDAD, PARA POSICIONAR LA GESTIÓN DEL SUBSISTEMA DE ÁREAS PROTEGIDAS ANDES OCCIDENTALES Y OTRAS ESTRATEGIAS DE CONSERVACIÓN DE ACUERDO AL ENFOQUE TERRITORIAL Y LOS PROCESOS ESTRATÉGICOS.</t>
  </si>
  <si>
    <t>https://community.secop.gov.co/Public/Tendering/OpportunityDetail/Index?noticeUID=CO1.NTC.4145291&amp;isFromPublicArea=True&amp;isModal=False</t>
  </si>
  <si>
    <t>121</t>
  </si>
  <si>
    <t>JORGE ELIECER DAVID HIGUITA</t>
  </si>
  <si>
    <t xml:space="preserve">PRESTACIÓN DE SERVICIOS PROFESIONALES DE LA DIRECCIÓN TERRITORIAL ANDES OCCIDENTALES PARA FORTALECER
EL RELACIONAMIENTO CON GRUPOS ÉTNICOS EN LAS ÁREAS PROTEGIDAS Y SUS ZONAS DE INFLUENCIA, EN EL MARCO DE LA ESTRATEGIA DE PARTICIPACIÓN DE PARQUES NACIONALES NATURALES DE COLOMBIA
</t>
  </si>
  <si>
    <t>https://community.secop.gov.co/Public/Tendering/OpportunityDetail/Index?noticeUID=CO1.NTC.4146086&amp;isFromPublicArea=True&amp;isModal=False</t>
  </si>
  <si>
    <t>122</t>
  </si>
  <si>
    <t>FRANCIS BERNEL GOMEZ ORDOÑEZ</t>
  </si>
  <si>
    <t>https://community.secop.gov.co/Public/Tendering/OpportunityDetail/Index?noticeUID=CO1.NTC.4146985&amp;isFromPublicArea=True&amp;isModal=False</t>
  </si>
  <si>
    <t>123</t>
  </si>
  <si>
    <t>MIYER IVAN CERON MUÑOZ</t>
  </si>
  <si>
    <t>PRESTACIÓN DE SERVICIOS PROFESIONALES PARA LA IMPLEMENTACIÓN DE ACCIONES DE RESTAURACIÓN ACTIVA Y PASIVA Y SISTEMAS SOSTENIBLES PARA LA CONSERVACIÓN EN EL PNN COMPLEJO VOLCÁNICO DOÑA JUANA CASCABEL U SUS ZONAS ALEDAÑAS</t>
  </si>
  <si>
    <t>https://community.secop.gov.co/Public/Tendering/OpportunityDetail/Index?noticeUID=CO1.NTC.4152326&amp;isFromPublicArea=True&amp;isModal=False</t>
  </si>
  <si>
    <t>124</t>
  </si>
  <si>
    <t>OLGA LUCIA LLANOS MARTINEZ</t>
  </si>
  <si>
    <r>
      <t>PRESTACIÓN DE SERVICIOS PROFESIONALES PARA APORTAR EN LA IMPLEMENTACIÓN DE LA RUTA DE AMPLIACIÓN DEL PNN TATAMÁ</t>
    </r>
    <r>
      <rPr>
        <sz val="10"/>
        <color rgb="FF000000"/>
        <rFont val="Calibri"/>
        <family val="2"/>
        <scheme val="minor"/>
      </rPr>
      <t>.</t>
    </r>
  </si>
  <si>
    <t>https://community.secop.gov.co/Public/Tendering/OpportunityDetail/Index?noticeUID=CO1.NTC.4151682&amp;isFromPublicArea=True&amp;isModal=False</t>
  </si>
  <si>
    <t>125</t>
  </si>
  <si>
    <t>JHON EDUAR ROJAS OSORIO</t>
  </si>
  <si>
    <t>PRESTACIÓN DE SERVICIOS TÉCNICOS PARA LA EJECUCIÓN DE ACTIVIDADES DE RESTAURACIÓN ECOLÓGICA, MONITOREO Y PREVENCIÓN, VIGILANCIA Y CONTROL DEL PNN TATAMÁ</t>
  </si>
  <si>
    <t>https://community.secop.gov.co/Public/Tendering/OpportunityDetail/Index?noticeUID=CO1.NTC.4152667&amp;isFromPublicArea=True&amp;isModal=False</t>
  </si>
  <si>
    <t>126</t>
  </si>
  <si>
    <t>CRISTIAN HERNAN ARCILA HERRERA</t>
  </si>
  <si>
    <t>PRESTACIÓN DE SERVICIOS DE APOYO A LA GESTIÓN PARA LA IMPLEMENTACIÓN DEL PLAN DE ORDENAMIENTO ECOTURÍSTICO DEL ÁREA PROTEGIDA, CON ÉNFASIS EN LAS ACTIVIDADES RELACIONADAS CON LA ATENCIÓN Y CONTROL DE VISITANTES Y CON EL CUMPLIMIENTO DE LA SENTENCIA QUE DECLARÓ AL PNN LOS NEVADOS SUJETO DE DERECHOS</t>
  </si>
  <si>
    <t>https://community.secop.gov.co/Public/Tendering/OpportunityDetail/Index?noticeUID=CO1.NTC.4152646&amp;isFromPublicArea=True&amp;isModal=False</t>
  </si>
  <si>
    <t>128</t>
  </si>
  <si>
    <t>OSCAR EFREN MENESES CERON</t>
  </si>
  <si>
    <t>PRESTAR DE SERVICIOS DE APOYO A LA GESTIÓN PARA LA IMPLEMENTACIÓN DE LA ESTRATEGIA DE PREVENCIÓN, VIGILANCIA Y CONTROL DE LOS ECOSISTEMAS DE PÁRAMO EN LOS SECTORES DE MANEJO DEFINIDOS EN EL PNN PURACÉ.</t>
  </si>
  <si>
    <t>https://community.secop.gov.co/Public/Tendering/OpportunityDetail/Index?noticeUID=CO1.NTC.4154416&amp;isFromPublicArea=True&amp;isModal=False</t>
  </si>
  <si>
    <t>129</t>
  </si>
  <si>
    <t>DORIS DEL CARMEN CHAVES PIZARRO</t>
  </si>
  <si>
    <t>https://community.secop.gov.co/Public/Tendering/OpportunityDetail/Index?noticeUID=CO1.NTC.4154422&amp;isFromPublicArea=True&amp;isModal=False</t>
  </si>
  <si>
    <t>130</t>
  </si>
  <si>
    <t>EDWAR HENRY GUARIN GALEANO</t>
  </si>
  <si>
    <t>PRESTACIÓN DE SERVICIOS PROFESIONALES PARA IMPLEMENTAR LA ESTRATEGIA DE ECOTURISMO DEL PNN TATAMÁ EN LOS ESCENARIOS LOCALES Y REGIONALES CON LOS DIFERENTES ACTORES</t>
  </si>
  <si>
    <t>https://community.secop.gov.co/Public/Tendering/OpportunityDetail/Index?noticeUID=CO1.NTC.4162472&amp;isFromPublicArea=True&amp;isModal=False</t>
  </si>
  <si>
    <t>131</t>
  </si>
  <si>
    <t>ROSAICELA IMBACHI SAMBON</t>
  </si>
  <si>
    <t>PRESTACIÓN DE SERVICIOS DE APOYO A LA GESTIÓN EN EL EJERCICIO DE LA AUTORIDAD AMBIENTAL, MEDIANTE ACCIONES DE PREVENCIÓN, CONTROL Y VIGILANCIA</t>
  </si>
  <si>
    <t>https://community.secop.gov.co/Public/Tendering/OpportunityDetail/Index?noticeUID=CO1.NTC.4162491&amp;isFromPublicArea=True&amp;isModal=False</t>
  </si>
  <si>
    <t>132</t>
  </si>
  <si>
    <t>JUAN ANTONIO BURBANO ANACONA</t>
  </si>
  <si>
    <t>https://community.secop.gov.co/Public/Tendering/OpportunityDetail/Index?noticeUID=CO1.NTC.4164342&amp;isFromPublicArea=True&amp;isModal=False</t>
  </si>
  <si>
    <t>133</t>
  </si>
  <si>
    <t>SILVANA MARCELA BENAVIDEZ MORILLO</t>
  </si>
  <si>
    <t>PRESTACIÓN DE SERVICIOS PROFESIONALES PARA IMPLEMENTACIÓN DE ESTRATEGIAS ESPECIALES DE MANEJO CON LOS RESGUARDOS RELACIONADOS CON EL PNN NEVADO DEL HUILA</t>
  </si>
  <si>
    <t>https://community.secop.gov.co/Public/Tendering/OpportunityDetail/Index?noticeUID=CO1.NTC.4162184&amp;isFromPublicArea=True&amp;isModal=False</t>
  </si>
  <si>
    <t>134</t>
  </si>
  <si>
    <t>RUTH ALCIRA PINEDA ZAMBRANO</t>
  </si>
  <si>
    <t>PRESTACIÓN DE SERVICIOS PROFESIONALES PARA FORTALECER LOS PROCESOS DE ORDENAMIENTO Y DE RELACIONAMIENTO CON COMUNIDADES ÉTNICAS Y CAMPESINAS DEL ÁREA DE INFLUENCIA DEL PNN TATAMÁ.</t>
  </si>
  <si>
    <t>135</t>
  </si>
  <si>
    <t>ARIANNA BRIGGETTE GUTIÉRREZ PERALTA</t>
  </si>
  <si>
    <t>PRESTACIÓN DE SERVICIOS PROFESIONALES PARA LA IMPLEMENTACIÓN DE LA ESTRATEGIA DE RESTAURACIÓN ECOLÓGICA PARTICIPATIVA DEL PLAN DE MANEJO DEL PNN NEVADO DEL HUILA, EN LAS ZONAS DE HUILA Y TOLIMA</t>
  </si>
  <si>
    <t>https://community.secop.gov.co/Public/Tendering/OpportunityDetail/Index?noticeUID=CO1.NTC.4163436&amp;isFromPublicArea=True&amp;isModal=False</t>
  </si>
  <si>
    <t>136</t>
  </si>
  <si>
    <t>SILVIO CORREA ROJAS</t>
  </si>
  <si>
    <t>PRESTACIÓN DE SERVICIOS TÉCNICOS PARA EL DESARROLLO DEL EJERCICIO DE LA AUTORIDAD AMBIENTAL, CONTRIBUYENDO A LA IMPLEMENTACIÓN DEL PLAN DE MANEJO Y EL PLAN CONJUNTO DE RECUPERACIÓN, MANEJO Y CONSERVACIÓN QUE ORDENÓ LA SENTENCIA QUE DECLARÓ EL PARQUE COMO SUJETO DE DERECHOS</t>
  </si>
  <si>
    <t>https://community.secop.gov.co/Public/Tendering/OpportunityDetail/Index?noticeUID=CO1.NTC.4196694&amp;isFromPublicArea=True&amp;isModal=False</t>
  </si>
  <si>
    <t>137</t>
  </si>
  <si>
    <t>LUIS CARLOS LOPEZ GRANADA</t>
  </si>
  <si>
    <t>PRESTACIÓN DE SERVICIOS DE APOYO A LA GESTIÓN PARA LA IMPLEMENTACIÓN DEL PLAN DE MANEJO DEL PNN LOS NEVADOS, CON ÉNFASIS EN EL PROGRAMA DE RESTAURACIÓN ECOLÓGICA, PREVENCIÓN, VIGILANCIA Y CONTROL, EN CUMPLIMIENTO DE LA SENTENCIA QUE LO DECLARÓ COMO SUJETO DE DERECHOS</t>
  </si>
  <si>
    <t>1.054.994.574.</t>
  </si>
  <si>
    <t>https://community.secop.gov.co/Public/Tendering/OpportunityDetail/Index?noticeUID=CO1.NTC.4164521&amp;isFromPublicArea=True&amp;isModal=False</t>
  </si>
  <si>
    <t>138</t>
  </si>
  <si>
    <t>LUIS FERNANDO PAYAN PEREA</t>
  </si>
  <si>
    <t>PRESTACIÓN DE SERVICIOS PROFESIONALES PARA LA ACTUALIZACIÓN E IMPLEMENTACIÓN DEL PROGRAMA DE MONITOREO DEL SANTUARIO DE FAUNA Y FLORA OTÚN QUIMBAYA</t>
  </si>
  <si>
    <t>https://community.secop.gov.co/Public/Tendering/OpportunityDetail/Index?noticeUID=CO1.NTC.4177876&amp;isFromPublicArea=True&amp;isModal=False</t>
  </si>
  <si>
    <t>139</t>
  </si>
  <si>
    <t>KAREN JINETH ALVARADO MARTINEZ</t>
  </si>
  <si>
    <t xml:space="preserve">PRESTACIÓN DE SERVICIOS TÉCNICOS PARA LA IMPLEMENTACIÓN DEL PLAN CONJUNTO DE RECUPERACIÓN, MANEJO, MANTENIMIENTO Y CONSERVACIÓN Y EL PLAN DE MANEJO DEL PNN LOS NEVADOS, CON ÉNFASIS EN LA SITUACIÓN DE MANEJO DE USO, OCUPACIÓN Y TENENCIA. </t>
  </si>
  <si>
    <t>140</t>
  </si>
  <si>
    <t>MONICA HERNANDEZ CARMONA</t>
  </si>
  <si>
    <t>PRESTACIÓN DE SERVICIOS TÉCNICOS PARA LA EJECUCIÓN DEL PLAN CONJUNTO DE RECUPERACIÓN, MANEJO Y CONSERVACIÓN Y PLAN DE MANEJO DEL PNN LOS NEVADOS CON ÉNFASIS EN EL RELACIONAMIENTO CON ORGANIZACIONES, INSTITUCIONES Y CADENAS DE VALOR, EN CUMPLIMIENTO DEL FALLO DE TUTELA QUE DECLARA AL ÁREA PROTEGIDA COMO SUJETO DE DERECHOS</t>
  </si>
  <si>
    <t>https://community.secop.gov.co/Public/Tendering/OpportunityDetail/Index?noticeUID=CO1.NTC.4196435&amp;isFromPublicArea=True&amp;isModal=False</t>
  </si>
  <si>
    <t>141</t>
  </si>
  <si>
    <t>JHOY FLEMING CORDOBA CALVO</t>
  </si>
  <si>
    <t>PRESTACIÓN DE SERVICIOS PROFESIONALES EN LA IMPLEMENTACIÓN DE LA ESTRATEGIA DE RESTAURACIÓN DEL PNN PURACÉ</t>
  </si>
  <si>
    <t>PNN PURACE</t>
  </si>
  <si>
    <t>https://community.secop.gov.co/Public/Tendering/OpportunityDetail/Index?noticeUID=CO1.NTC.4304061&amp;isFromPublicArea=True&amp;isModal=False</t>
  </si>
  <si>
    <t>142</t>
  </si>
  <si>
    <t>JENNIFER BRANCH BERMÚDEZ</t>
  </si>
  <si>
    <t>PRESTACIÓN DE SERVICIOS PROFESIONALES EN LOS DIFERENTES PROCESOS QUE SE REQUIEREN PARA EL FORTALECIMIENTO Y CONSOLIDACIÓN DEL SUBSISTEMA ANDES OCCIDENTALES CON ÉNFASIS EN LA ARTICULACIÓN DE PROCESOS DE ÁREAS PROTEGIDAS PÚBLICAS Y PRIVADAS, ESTRATEGIAS COMPLEMENTARIAS DE CONSERVACIÓN Y EL APOYO A LOS PROCESOS DE RESERVAS NATURALES DE LA SOCIEDAD CIVIL</t>
  </si>
  <si>
    <t>https://community.secop.gov.co/Public/Tendering/OpportunityDetail/Index?noticeUID=CO1.NTC.4230917&amp;isFromPublicArea=True&amp;isModal=False</t>
  </si>
  <si>
    <t>143</t>
  </si>
  <si>
    <t>WILORD RINCON ARANGO</t>
  </si>
  <si>
    <t>PRESTACIÓN DE SERVICIOS PROFESIONALES A LA DIRECCIÓN TERRITORIAL ANDES OCCIDENTALES EN EL RELACIONAMIENTO POLÍTICO CON ACTORES, FORTALECIENDO ESCENARIOS DE GOBERNANZA Y GESTIÓN DE RECURSOS POR COMPENSACIÓN, EN EL MARCO DEL SUBSISTEMA REGIONAL DE ÁREAS PROTEGIDAS DE ANDES OCCIDENTALES – SAO.</t>
  </si>
  <si>
    <t>https://community.secop.gov.co/Public/Tendering/OpportunityDetail/Index?noticeUID=CO1.NTC.4249571&amp;isFromPublicArea=True&amp;isModal=False</t>
  </si>
  <si>
    <t>144</t>
  </si>
  <si>
    <t>OSCAR EDUARDO JOJOA MONTENEGRO</t>
  </si>
  <si>
    <t>PRESTAR SERVICIOS PARA LA GESTIÓN EN LA IMPLEMENTACIÓN DEL PLAN DE ORDENAMIENTO ECOTURÍSTICO Y APOYO A LAS LÍNEAS ESTRATÉGICAS DEL PLAN DE MANEJO DEL SANTUARIO DE FLORA ISLA DE LA COROTA</t>
  </si>
  <si>
    <t>https://community.secop.gov.co/Public/Tendering/OpportunityDetail/Index?noticeUID=CO1.NTC.4248161&amp;isFromPublicArea=True&amp;isModal=False</t>
  </si>
  <si>
    <t>145</t>
  </si>
  <si>
    <t>RICARDO ARTURO HERRERA FAJARDO</t>
  </si>
  <si>
    <t>https://community.secop.gov.co/Public/Tendering/OpportunityDetail/Index?noticeUID=CO1.NTC.4248071&amp;isFromPublicArea=True&amp;isModal=False</t>
  </si>
  <si>
    <t>146</t>
  </si>
  <si>
    <t>CALUDIA MARCELA SALAZAR SANDOVAL</t>
  </si>
  <si>
    <t>PRESTACIÓN DE SERVICIOS PROFESIONALES A LA DIRECCIÓN TERRITORIAL ANDES OCCIDENTALES, PARA FORTALECER Y APOYAR LOS ANÁLISIS Y DIAGNÓSTICOS TERRITORIALES EN LOS NIVELES DE ÁREA PROTEGIDA, MOSAICOS DE PAISAJE Y ESCENARIOS DE GOBERNANZA PRIORIZADOS PARA EL SUBSISTEMA DE ÁREAS PROTEGIDAS DE ANDES OCCIDENTALES</t>
  </si>
  <si>
    <t>https://community.secop.gov.co/Public/Tendering/OpportunityDetail/Index?noticeUID=CO1.NTC.4296229&amp;isFromPublicArea=True&amp;isModal=False</t>
  </si>
  <si>
    <t>147</t>
  </si>
  <si>
    <t>ANGIE DANIELA FERNANDEZ MONTILLA</t>
  </si>
  <si>
    <t>PRESTACIÓN DE SERVICIOS PROFESIONALES EN LA IMPLEMENTACIÓN DE LA ESTRATEGIA DE EDUCACIÓN AMBIENTAL Y RELACIONAMIENTO CON ACTORES DEL PNN PURACÉ.</t>
  </si>
  <si>
    <t>https://community.secop.gov.co/Public/Tendering/OpportunityDetail/Index?noticeUID=CO1.NTC.4303689&amp;isFromPublicArea=True&amp;isModal=False</t>
  </si>
  <si>
    <t>148</t>
  </si>
  <si>
    <t xml:space="preserve">PRESTACIÓN DE SERVICIOS DE APOYO A LA GESTIÓN PARA LA IMPLEMENTACIÓN DEL PLAN DE MANEJO DEL PNN LOS NEVADOS, CON ÉNFASIS EN EL PROGRAMA DE RESTAURACIÓN ECOLÓGICA, PREVENCIÓN, VIGILANCIA Y CONTROL, EN CUMPLIMIENTO DE LA SENTENCIA QUE LO DECLARÓ COMO SUJETO DE DERECHOS. </t>
  </si>
  <si>
    <t>https://community.secop.gov.co/Public/Tendering/OpportunityDetail/Index?noticeUID=CO1.NTC.4310645&amp;isFromPublicArea=True&amp;isModal=False</t>
  </si>
  <si>
    <t>149</t>
  </si>
  <si>
    <t>MARÍA ANDREA CANO ARANGO</t>
  </si>
  <si>
    <t xml:space="preserve">PRESTACIÓN DE SERVICIOS TÉCNICOS Y DE APOYO A LA GESTIÓN DE LA DIRECCIÓN TERRITORIAL ANDES OCCIDENTALES EN EL ÁREA PRESUPUESTO. </t>
  </si>
  <si>
    <t>https://community.secop.gov.co/Public/Tendering/OpportunityDetail/Index?noticeUID=CO1.NTC.4309199&amp;isFromPublicArea=True&amp;isModal=False</t>
  </si>
  <si>
    <t>150</t>
  </si>
  <si>
    <t>JUAN ESTEBAN LONDOÑO</t>
  </si>
  <si>
    <t>PRESTACIÓN DE SERVICIOS PROFESIONALES PARA LA ORIENTACIÓN, EVALUACIÓN DE RIESGO PSICOSOCIAL, LA IMPLEMENTACIÓN DEL PLAN DE BIENESTAR EN LA DTAO, CAPACITACIÓN Y PLAN DE TALENTO HUMANO.</t>
  </si>
  <si>
    <t>https://community.secop.gov.co/Public/Tendering/OpportunityDetail/Index?noticeUID=CO1.NTC.4349631&amp;isFromPublicArea=True&amp;isModal=False</t>
  </si>
  <si>
    <t>151</t>
  </si>
  <si>
    <t>YULIANA PELAEZ MARIN</t>
  </si>
  <si>
    <t xml:space="preserve">PRESTAR LOS SERVICIOS ASISTENCIALES Y DE APOYO A LA GESTIÓN DEL PNN TATAMÁ PARA EL DESARROLLO DE ACTIVIDADES DE ARCHIVO, CORRESPONDENCIA, ATENCIÓN AL USUARIO Y ACCIONES DE EDUCACIÓN AMBIENTAL </t>
  </si>
  <si>
    <t>https://community.secop.gov.co/Public/Tendering/OpportunityDetail/Index?noticeUID=CO1.NTC.4374050&amp;isFromPublicArea=True&amp;isModal=False</t>
  </si>
  <si>
    <t>152</t>
  </si>
  <si>
    <t>ALEJANDRO CAMARGO GARCÍA</t>
  </si>
  <si>
    <t>PRESTACIÓN DE SERVICIOS PROFESIONALES PARA FORTALECER LOS PROCESOS DE MONITOREO E INVESTIGACIÓN DE LA DTAO, APOYANDO LA PLANIFICACIÓN, E INICIO DE LA IMPLEMENTACIÓN DE ACTIVIDADES, QUE PERMITAN LA MITIGACIÓN DE LAS AMENAZAS Y PRESIONES SOBRE LOS VALORES OBJETO DE CONSERVACIÓN Y SERVICIOS ECOSISTÉMICOS DE ACUERDO AL ENFOQUE TERRITORIAL Y LOS PROCESOS ESTRATÉGICOS</t>
  </si>
  <si>
    <t>https://community.secop.gov.co/Public/Tendering/OpportunityDetail/Index?noticeUID=CO1.NTC.4374834&amp;isFromPublicArea=True&amp;isModal=False</t>
  </si>
  <si>
    <t>153</t>
  </si>
  <si>
    <t>IVETT CRISTINA JIMÉNEZ DELGADO</t>
  </si>
  <si>
    <t xml:space="preserve">PRESTACIÓN DE SERVICIOS PROFESIONALES A LA DIRECCIÓN TERRITORIAL ANDES OCCIDENTALES PARA FORTALECER LA GESTIÓN DE INFORMACIÓN SOCIAL, JURÍDICA, ESPACIAL, DE MODOS DE VIDA Y SISTEMAS DE PRODUCCIÓN PARA ORIENTAR MEDIDAS DE MANEJO ASOCIADAS AL USO DEL SUELO, LA OCUPACIÓN HUMANA Y LA TENENCIA DE LA TIERRA EN EL MARCO DEL ORDENAMIENTO TERRITORIAL. </t>
  </si>
  <si>
    <t>1113642271.</t>
  </si>
  <si>
    <t>https://community.secop.gov.co/Public/Tendering/OpportunityDetail/Index?noticeUID=CO1.NTC.4375908&amp;isFromPublicArea=True&amp;isModal=False</t>
  </si>
  <si>
    <t>154</t>
  </si>
  <si>
    <t>DANIEL HERRERA JARAMILLO</t>
  </si>
  <si>
    <t>PRESTAR SERVICIOS PROFESIONALES PARA IMPLEMENTAR LA ESTRATEGIA DE RESTAURACIÓN, USO, OCUPACIÓN Y TENENCIA Y EDUCACIÓN AMBIENTAL EN EL PARQUE NACIONAL NATURAL TATAMÁ</t>
  </si>
  <si>
    <t>1.130.622.568.</t>
  </si>
  <si>
    <t>https://community.secop.gov.co/Public/Tendering/OpportunityDetail/Index?noticeUID=CO1.NTC.4413751&amp;isFromPublicArea=True&amp;isModal=False</t>
  </si>
  <si>
    <t>155</t>
  </si>
  <si>
    <t>MARIA CAMILA TÁUTIVA CASTAÑO</t>
  </si>
  <si>
    <t>Prestar servicios profesionales Dirección Territorial Andes Occidentales para la planificación e implementación de actividades en las áreas con vocación ecoturística y la interpretación del patrimonio</t>
  </si>
  <si>
    <t>https://community.secop.gov.co/Public/Tendering/OpportunityDetail/Index?noticeUID=CO1.NTC.4516331&amp;isFromPublicArea=True&amp;isModal=False</t>
  </si>
  <si>
    <t>156</t>
  </si>
  <si>
    <t>PRESTAR SERVICIOS PROFESIONALES A LA DIRECCIÓN TERRITORIAL ANDES OCCIDENTALES EN LA FORMULACIÓN, SEGUIMIENTO, EVALUACIÓN Y REPORTES DE PLANES INSTITUCIONALES Y PROYECTOS DE INVERSIÓN, EN EL MARCO DEL MODELO INTEGRADO DE PLANEACIÓN Y GESTIÓN.</t>
  </si>
  <si>
    <t>https://community.secop.gov.co/Public/Tendering/OpportunityDetail/Index?noticeUID=CO1.NTC.4515097&amp;isFromPublicArea=True&amp;isModal=False</t>
  </si>
  <si>
    <t>Prestar servicios profesionales en la Dirección Territorial Andes Occidentales en el fortalecimiento de la infraestructura tecnológica, administración y manejo de los sistemas de información y bases de datos.</t>
  </si>
  <si>
    <t>https://community.secop.gov.co/Public/Tendering/OpportunityDetail/Index?noticeUID=CO1.NTC.4514196&amp;isFromPublicArea=True&amp;isModal=False</t>
  </si>
  <si>
    <t>Prestar servicios profesionales brindando acompañamiento jurídico a la Dirección Territorial Andes Occidentales con énfasis en los procesos relacionados con el uso, regulación y aprovechamiento de los recursos naturales.</t>
  </si>
  <si>
    <t>https://community.secop.gov.co/Public/Tendering/OpportunityDetail/Index?noticeUID=CO1.NTC.4514481&amp;isFromPublicArea=True&amp;isModal=False</t>
  </si>
  <si>
    <t>NÉSTOR RAÚL SÁNCHEZ RAMÍREZ</t>
  </si>
  <si>
    <t>Prestación de servicios y de apoyo a la dirección territorial andes occidentales en su gestión administrativa para realizar actividades en el centro de documentación, apoyo a los procesos contractuales y administración de la información DTAO</t>
  </si>
  <si>
    <t>1.591.823.</t>
  </si>
  <si>
    <t>https://community.secop.gov.co/Public/Tendering/OpportunityDetail/Index?noticeUID=CO1.NTC.4540595&amp;isFromPublicArea=True&amp;isModal=False</t>
  </si>
  <si>
    <t>https://community.secop.gov.co/Public/Tendering/OpportunityDetail/Index?noticeUID=CO1.NTC.4555532&amp;isFromPublicArea=True&amp;isModal=False</t>
  </si>
  <si>
    <t>https://community.secop.gov.co/Public/Tendering/OpportunityDetail/Index?noticeUID=CO1.NTC.4562397&amp;isFromPublicArea=True&amp;isModal=False</t>
  </si>
  <si>
    <t>https://community.secop.gov.co/Public/Tendering/OpportunityDetail/Index?noticeUID=CO1.NTC.4568566&amp;isFromPublicArea=True&amp;isModal=False</t>
  </si>
  <si>
    <t>https://community.secop.gov.co/Public/Tendering/OpportunityDetail/Index?noticeUID=CO1.NTC.4571063&amp;isFromPublicArea=True&amp;isModal=False</t>
  </si>
  <si>
    <t>https://community.secop.gov.co/Public/Tendering/OpportunityDetail/Index?noticeUID=CO1.NTC.4571256&amp;isFromPublicArea=True&amp;isModal=False</t>
  </si>
  <si>
    <t>https://community.secop.gov.co/Public/Tendering/OpportunityDetail/Index?noticeUID=CO1.NTC.4564340&amp;isFromPublicArea=True&amp;isModal=False</t>
  </si>
  <si>
    <t>https://community.secop.gov.co/Public/Tendering/OpportunityDetail/Index?noticeUID=CO1.NTC.4565259&amp;isFromPublicArea=True&amp;isModal=False</t>
  </si>
  <si>
    <t>MARÍA CAMILA SOLANO CLAROS</t>
  </si>
  <si>
    <t>https://community.secop.gov.co/Public/Tendering/OpportunityDetail/Index?noticeUID=CO1.NTC.4562880&amp;isFromPublicArea=True&amp;isModal=False</t>
  </si>
  <si>
    <t>https://community.secop.gov.co/Public/Tendering/OpportunityDetail/Index?noticeUID=CO1.NTC.4564783&amp;isFromPublicArea=True&amp;isModal=False</t>
  </si>
  <si>
    <t>https://community.secop.gov.co/Public/Tendering/OpportunityDetail/Index?noticeUID=CO1.NTC.4565229&amp;isFromPublicArea=True&amp;isModal=False</t>
  </si>
  <si>
    <t>LIZETH TATIANA CARDONA GIRALDO</t>
  </si>
  <si>
    <t>PRESTACIÓN DE SERVICIOS PROFESIONALES PARA LA IMPLEMENTACIÓN Y ACTUALIZACIÓN DEL PLAN DE ORDENAMIENTO ECOTURÍSTICO POE Y RELACIONAMIENTO CON ACTORES PARA EL SF ISLA DE LA COROTA</t>
  </si>
  <si>
    <t>https://community.secop.gov.co/Public/Tendering/OpportunityDetail/Index?noticeUID=CO1.NTC.4565165&amp;isFromPublicArea=True&amp;isModal=False</t>
  </si>
  <si>
    <t>MARIA TERESA HERNANDEZ IBARRA</t>
  </si>
  <si>
    <t>https://community.secop.gov.co/Public/Tendering/OpportunityDetail/Index?noticeUID=CO1.NTC.4566252&amp;isFromPublicArea=True&amp;isModal=False</t>
  </si>
  <si>
    <t>ANGÉLICA RAQUEL CUENCA SALAZAR</t>
  </si>
  <si>
    <t>https://community.secop.gov.co/Public/Tendering/OpportunityDetail/Index?noticeUID=CO1.NTC.4572012&amp;isFromPublicArea=True&amp;isModal=False</t>
  </si>
  <si>
    <t>https://community.secop.gov.co/Public/Tendering/OpportunityDetail/Index?noticeUID=CO1.NTC.4579418&amp;isFromPublicArea=True&amp;isModal=False</t>
  </si>
  <si>
    <t>PRESTAR SERVICIOS TÉCNICOS Y DE APOYO PARA LA EJECUCIÓN DEL PLAN DE MANEJO DEL PNN NEVADO DEL HUILA EN LOS PROCESOS ADMINISTRATIVOS Y CONTRACTUALES QUE SE DERIVEN DE LA GESTIÓN DEL ÁREA PROTEGIDA,FUNDAMENTALES PARA EL FORTALECIMIENTO DE LA CAPACIDAD INSTITUCIONAL.</t>
  </si>
  <si>
    <t>https://community.secop.gov.co/Public/Tendering/OpportunityDetail/Index?noticeUID=CO1.NTC.4579227&amp;isFromPublicArea=True&amp;isModal=False</t>
  </si>
  <si>
    <t>https://community.secop.gov.co/Public/Tendering/OpportunityDetail/Index?noticeUID=CO1.NTC.4586873&amp;isFromPublicArea=True&amp;isModal=False</t>
  </si>
  <si>
    <t>HELMUTH ERNESTO RIVEROS GIRALDO</t>
  </si>
  <si>
    <t>PRESTAR SERVICIOS PROFESIONALES BRINDANDO ACOMPAÑAMIENTO JURÍDICO A LA DIRECCIÓN TERRITORIAL ANDES OCCIDENTALES EN LA ESTRUCTURACIÓN, ACOMPAÑAMIENTO Y DESARROLLO DE LOS DIFERENTES PROCESOS DE SELECCIÓN DURANTE LAS ETAPAS PRECONTRACTUAL, CONTRACTUAL Y POST CONTRACTUAL ENMARCADAS EN EL FORTALECIMIENTO A LA CAPACIDAD INSTITUCIONAL</t>
  </si>
  <si>
    <t>https://community.secop.gov.co/Public/Tendering/OpportunityDetail/Index?noticeUID=CO1.NTC.4585359&amp;isFromPublicArea=True&amp;isModal=False</t>
  </si>
  <si>
    <t>https://community.secop.gov.co/Public/Tendering/OpportunityDetail/Index?noticeUID=CO1.NTC.4588697&amp;isFromPublicArea=True&amp;isModal=False</t>
  </si>
  <si>
    <t>https://community.secop.gov.co/Public/Tendering/OpportunityDetail/Index?noticeUID=CO1.NTC.4602106&amp;isFromPublicArea=True&amp;isModal=False</t>
  </si>
  <si>
    <t>https://community.secop.gov.co/Public/Tendering/OpportunityDetail/Index?noticeUID=CO1.NTC.4604775&amp;isFromPublicArea=True&amp;isModal=False</t>
  </si>
  <si>
    <t>FREDY ALEXANDER PATIÑO CORTES</t>
  </si>
  <si>
    <t>https://community.secop.gov.co/Public/Tendering/OpportunityDetail/Index?noticeUID=CO1.NTC.4612110&amp;isFromPublicArea=True&amp;isModal=False</t>
  </si>
  <si>
    <t>https://community.secop.gov.co/Public/Tendering/OpportunityDetail/Index?noticeUID=CO1.NTC.4622757&amp;isFromPublicArea=True&amp;isModal=False</t>
  </si>
  <si>
    <t>EVER ERNEY DUARTE MONCAYO</t>
  </si>
  <si>
    <t>PRESTACIÓN DE SERVICIOS PROFESIONALES PARA LA IMPLEMENTACIÓN Y SEGUIMIENTO DE LA ESTRATEGIA USO, TENENCIA Y OCUPACIÓN DEL PLAN DE MANEJO Y EL PLAN CONJUNTO DE LA SENTENCIA DEL PNN LOS NEVADOS COMO SUJETO DE DERECHOS.</t>
  </si>
  <si>
    <t>ALEJANDRA MARISOL MUESES CHACUA</t>
  </si>
  <si>
    <t>PRESTAR LOS SERVICIOS PROFESIONALES Y DE APOYO A LA GESTIÓN EN EL ÁREA JURÍDICA DE LA DIRECCIÓN TERRITORIAL ANDES OCCIDENTALES DE PARQUES NACIONALES NATURALES DE COLOMBIA, CON LA FINALIDAD DE DAR CUMPLIMIENTO A LAS METAS Y OBJETIVOS INSTITUCIONALES Y FORTALECER LA GESTIÓN JURÍDICA ADMINISTRATIVA DE LA ENTIDAD.</t>
  </si>
  <si>
    <t>https://community.secop.gov.co/Public/Tendering/OpportunityDetail/Index?noticeUID=CO1.NTC.4624222&amp;isFromPublicArea=True&amp;isModal=False</t>
  </si>
  <si>
    <t>https://community.secop.gov.co/Public/Tendering/OpportunityDetail/Index?noticeUID=CO1.NTC.4634838&amp;isFromPublicArea=True&amp;isModal=False</t>
  </si>
  <si>
    <t>https://community.secop.gov.co/Public/Tendering/OpportunityDetail/Index?noticeUID=CO1.NTC.4638277&amp;isFromPublicArea=True&amp;isModal=False</t>
  </si>
  <si>
    <t>https://community.secop.gov.co/Public/Tendering/OpportunityDetail/Index?noticeUID=CO1.NTC.4639618&amp;isFromPublicArea=True&amp;isModal=False</t>
  </si>
  <si>
    <t>https://community.secop.gov.co/Public/Tendering/OpportunityDetail/Index?noticeUID=CO1.NTC.4660841&amp;isFromPublicArea=True&amp;isModal=False</t>
  </si>
  <si>
    <t>DIANA CRYSTAL GONZALEZ VINASCO</t>
  </si>
  <si>
    <t>PRESTACIÓN DE SERVICIOS TÉCNICOS Y DE APOYO A LA GESTIÓN DEL GRUPO INTERNO DE TRABAJO DE LA DIRECCIÓN TERRITORIAL DE ANDES OCCIDENTALES DE PARQUES NACIONALES NATURALES DE COLOMBIA, REALIZANDO LABORES DE SEGUIMIENTO, GESTIÓN, EJECUCIÓN Y CONTROL EFICAZ DE LOS PROCESOS DEL ÁREA ADMINISTRATIVA Y FINANCIERA.</t>
  </si>
  <si>
    <t>https://community.secop.gov.co/Public/Tendering/OpportunityDetail/Index?noticeUID=CO1.NTC.4677228&amp;isFromPublicArea=True&amp;isModal=False</t>
  </si>
  <si>
    <t>ROBINSON LEVID ZULUAGA MEDELLIN</t>
  </si>
  <si>
    <t>https://community.secop.gov.co/Public/Tendering/OpportunityDetail/Index?noticeUID=CO1.NTC.4677971&amp;isFromPublicArea=True&amp;isModal=False</t>
  </si>
  <si>
    <t>190 C</t>
  </si>
  <si>
    <t xml:space="preserve">MARIANA AGUDELO CASTIBLANCO </t>
  </si>
  <si>
    <t>https://community.secop.gov.co/Public/Tendering/OpportunityDetail/Index?noticeUID=CO1.NTC.4702601&amp;isFromPublicArea=True&amp;isModal=False</t>
  </si>
  <si>
    <t>FABIAN MAURICIO SOLORZA GALEANO</t>
  </si>
  <si>
    <t>PRESTACIÓN DE SERVICIOS TÉCNICOS PARA LA IMPLEMENTACIÓN DEL PLAN DE MANEJO DEL PNN LOS NEVADOS, CON ÉNFASIS EN EL PLAN DE ORDENAMIENTO ECOTURÍSTICO Y EN CUMPLIMIENTO DE LA SENTENCIA QUE DECLARÓ AL PNN LOS NEVADOS SUJETO DE DERECHOS.</t>
  </si>
  <si>
    <t>https://community.secop.gov.co/Public/Tendering/OpportunityDetail/Index?noticeUID=CO1.NTC.4701983&amp;isFromPublicArea=True&amp;isModal=False</t>
  </si>
  <si>
    <t>NAYIBE YISSEL HERNÁNDEZ VELÁSQUEZ</t>
  </si>
  <si>
    <t>https://community.secop.gov.co/Public/Tendering/OpportunityDetail/Index?noticeUID=CO1.NTC.4708687&amp;isFromPublicArea=True&amp;isModal=False</t>
  </si>
  <si>
    <t>DIANA MARCELA MELO ARIAS</t>
  </si>
  <si>
    <t>https://community.secop.gov.co/Public/Tendering/OpportunityDetail/Index?noticeUID=CO1.NTC.4708441&amp;isFromPublicArea=True&amp;isModal=False</t>
  </si>
  <si>
    <t>https://community.secop.gov.co/Public/Tendering/OpportunityDetail/Index?noticeUID=CO1.NTC.4716478&amp;isFromPublicArea=True&amp;isModal=False</t>
  </si>
  <si>
    <t>https://community.secop.gov.co/Public/Tendering/OpportunityDetail/Index?noticeUID=CO1.NTC.4720945&amp;isFromPublicArea=True&amp;isModal=False</t>
  </si>
  <si>
    <t>https://community.secop.gov.co/Public/Tendering/OpportunityDetail/Index?noticeUID=CO1.NTC.4717934&amp;isFromPublicArea=True&amp;isModal=False</t>
  </si>
  <si>
    <t>ANDRÉS FELIPE QUINTERO ARIAS</t>
  </si>
  <si>
    <t>https://community.secop.gov.co/Public/Tendering/OpportunityDetail/Index?noticeUID=CO1.NTC.4721571&amp;isFromPublicArea=True&amp;isModal=False</t>
  </si>
  <si>
    <t>JOHN EDUARD RUA BEDOYA</t>
  </si>
  <si>
    <t>PRESTACIÓN DE SERVICIOS DE APOYO A LA GESTIÓN, PARA REALIZAR ACTIVIDADES DE MANTENIMIENTO PREVENTIVO DE INFRAESTRUCTURA Y DE ZONAS VERDES, ADEMÁS DE ACCIONES DE PREVENCIÓN, VIGILANCIA Y CONTROL, Y DE RESTAURACIÓN ECOLÓGICA, EN EL SANTUARIO DE FAUNA Y FLORA OTÚN QUIMBAYA.</t>
  </si>
  <si>
    <t>SFF OTUN QUIMBAYA</t>
  </si>
  <si>
    <t>https://community.secop.gov.co/Public/Tendering/OpportunityDetail/Index?noticeUID=CO1.NTC.4723782&amp;isFromPublicArea=True&amp;isModal=False</t>
  </si>
  <si>
    <t>https://community.secop.gov.co/Public/Tendering/OpportunityDetail/Index?noticeUID=CO1.NTC.4728209&amp;isFromPublicArea=True&amp;isModal=False</t>
  </si>
  <si>
    <t>PRESTACIÓN DE SERVICIOS PROFESIONALES PARA LA IMPLEMENTACIÓN DE ESTRATEGIAS ESPECIALES DE MANEJO CON LOS RESGUARDOS RELACIONADOS CON EL PNN NEVADO DEL HUILA.</t>
  </si>
  <si>
    <t>https://community.secop.gov.co/Public/Tendering/OpportunityDetail/Index?noticeUID=CO1.NTC.4730934&amp;isFromPublicArea=True&amp;isModal=False</t>
  </si>
  <si>
    <t>https://community.secop.gov.co/Public/Tendering/OpportunityDetail/Index?noticeUID=CO1.NTC.4732455&amp;isFromPublicArea=True&amp;isModal=False</t>
  </si>
  <si>
    <t>DIANA RUTH ALCIRA PINEDA ZAMBRANO</t>
  </si>
  <si>
    <t xml:space="preserve"> PRESTACIÓN DE SERVICIOS PROFESIONALES PARA FORTALECER LOS PROCESOS DE ORDENAMIENTO, AVANCE DE INSCRIPCIÓN DE LAS RESERVAS DE LA SOCIEDAD CIVIL Y DE RELACIONAMIENTO CON COMUNIDADES ÉTNICAS Y CAMPESINAS DEL ÁREA DE INFLUENCIA DEL PNN TATAMÁ</t>
  </si>
  <si>
    <t>PN TATAMÁ</t>
  </si>
  <si>
    <t>https://community.secop.gov.co/Public/Tendering/OpportunityDetail/Index?noticeUID=CO1.NTC.4736469&amp;isFromPublicArea=True&amp;isModal=False</t>
  </si>
  <si>
    <t>https://community.secop.gov.co/Public/Tendering/OpportunityDetail/Index?noticeUID=CO1.NTC.4737638&amp;isFromPublicArea=True&amp;isModal=False</t>
  </si>
  <si>
    <t>PRESTACIÓN DE SERVICIOS PROFESIONALES PARA LA IMPLEMENTACIÓN DE ACCIONES DE RESTAURACIÓN ACTIVA Y PASIVA Y SISTEMAS SOSTENIBLES PARA LA CONSERVACIÓN EN EL PNN COMPLEJO VOLCÁNICO DOÑA JUANA CASCABEL U SUS ZONAS ALEDAÑAS.</t>
  </si>
  <si>
    <t>https://community.secop.gov.co/Public/Tendering/OpportunityDetail/Index?noticeUID=CO1.NTC.4737894&amp;isFromPublicArea=True&amp;isModal=False</t>
  </si>
  <si>
    <t>PRESTACIÓN DE SERVICIOS PROFESIONALES PARA APORTAR EN LA IMPLEMENTACIÓN DE LA RUTA DE AMPLIACIÓN DEL PNN TATAMÁ</t>
  </si>
  <si>
    <t>https://community.secop.gov.co/Public/Tendering/OpportunityDetail/Index?noticeUID=CO1.NTC.4738486&amp;isFromPublicArea=True&amp;isModal=False</t>
  </si>
  <si>
    <t>https://community.secop.gov.co/Public/Tendering/OpportunityDetail/Index?noticeUID=CO1.NTC.4744757&amp;isFromPublicArea=True&amp;isModal=False</t>
  </si>
  <si>
    <t>TORMET AMBIENTE Y DESARROLLO S.A.S.</t>
  </si>
  <si>
    <t>ESTUDIO TÉCNICO DE AGUAS EN EL SFF OTÚN QUIMBAYA EN EL MARCO DE LAS ACCIONES DE INVESTIGACIÓN Y MONITOREO DEL AP</t>
  </si>
  <si>
    <t>2 PERSONA JURÍDICA</t>
  </si>
  <si>
    <t>DIANA EUGENIA VILLAREAL ROMERO</t>
  </si>
  <si>
    <t>https://community.secop.gov.co/Public/Tendering/OpportunityDetail/Index?noticeUID=CO1.NTC.4749970&amp;isFromPublicArea=True&amp;isModal=False</t>
  </si>
  <si>
    <t>https://community.secop.gov.co/Public/Tendering/OpportunityDetail/Index?noticeUID=CO1.NTC.4761130&amp;isFromPublicArea=True&amp;isModal=False</t>
  </si>
  <si>
    <t>JOHNATAN SUAREZ RODRIGUEZ</t>
  </si>
  <si>
    <t>https://community.secop.gov.co/Public/Tendering/OpportunityDetail/Index?noticeUID=CO1.NTC.4770632&amp;isFromPublicArea=True&amp;isModal=False</t>
  </si>
  <si>
    <t>https://community.secop.gov.co/Public/Tendering/OpportunityDetail/Index?noticeUID=CO1.NTC.4783915&amp;isFromPublicArea=True&amp;isModal=False</t>
  </si>
  <si>
    <t>VALENTINA GIRALDO RUBIO</t>
  </si>
  <si>
    <t>PRESTACIÓN DE SERVICIOS OPERATIVOS Y DE APOYO A LA GESTIÓN PARA LA IMPLEMENTACIÓN DEL PROTOCOLO DE PREVENCIÓN VIGILANCIA Y CONTROL DEL ÁREA PROTEGIDA, CON ÉNFASIS EN LAS ACTIVIDADES RELACIONADAS CON EL EJERCICIO DE LA AUTORIDAD AMBIENTAL Y CON EL CUMPLIMIENTO DE LA SENTENCIA QUE DECLARÓ EL PNN LOS NEVADOS COMO SUJETO DE DERECHOS</t>
  </si>
  <si>
    <t>https://community.secop.gov.co/Public/Tendering/OpportunityDetail/Index?noticeUID=CO1.NTC.4784102&amp;isFromPublicArea=True&amp;isModal=False</t>
  </si>
  <si>
    <t>JORGE URIEL CASTRO ZAMUDIO</t>
  </si>
  <si>
    <t xml:space="preserve"> PRESTACIÓN DE SERVICIOS PROFESIONALES PARA LA IMPLEMENTACIÓN DE LA ESTRATEGIA DE RESTAURACIÓN ECOLÓGICA PARTICIPATIVA DEL PLAN DE MANEJO DEL PNN NEVADO DEL HUILA, EN LAS ZONAS DE HUILA Y TOLIMA</t>
  </si>
  <si>
    <t>https://community.secop.gov.co/Public/Tendering/OpportunityDetail/Index?noticeUID=CO1.NTC.4785249&amp;isFromPublicArea=True&amp;isModal=False</t>
  </si>
  <si>
    <t>NICOL VALENTINA DIAZ SANCHEZ</t>
  </si>
  <si>
    <t>PRESTACIÓN DE SERVICIOS OPERATIVOS Y DE APOYO A LA GESTIÓN PARA LA IMPLEMENTACIÓN DEL PLAN DE MANEJO DEL PARQUE, EL PLAN ESPECIAL DE PROTECCIÓN DEL MISMO Y LAS LÍNEAS ESTRATÉGICAS DEL CORREDOR DE CORDILLERA CENTRAL, ESPECIALMENTE EN LO RELACIONADO CON EL LINEAMIENTO INSTITUCIONAL DE RESTAURACIÓN ECOLÓGICA PARTICIPATIVA Y LA ESTRATEGIA DE PREVENCIÓN VIGILANCIA Y CONTROL EN LOS CUATRO SECTORES DE MANEJO DEL PARQUE NACIONAL NATURAL LAS HERMOSAS</t>
  </si>
  <si>
    <t>https://community.secop.gov.co/Public/Tendering/OpportunityDetail/Index?noticeUID=CO1.NTC.4785859&amp;isFromPublicArea=True&amp;isModal=False</t>
  </si>
  <si>
    <t>215 C</t>
  </si>
  <si>
    <t>ANA EIDY MARTINEZ ROJAS</t>
  </si>
  <si>
    <t>https://community.secop.gov.co/Public/Tendering/OpportunityDetail/Index?noticeUID=CO1.NTC.4842471&amp;isFromPublicArea=True&amp;isModal=False</t>
  </si>
  <si>
    <t>MONICA ALVAREZ MORENO</t>
  </si>
  <si>
    <t>PRESTACIÓN DE SERVICIOS OPERATIVOS PARA APOYAR LA ATENCIÓN DE RESERVAS ECOTURÍSTICAS Y EL ACOMPAÑAMIENTO A SENDEROS, A LOS VISITANTES DEL SFF OTÚN QUIMBAYA, EN LA ETAPA TRANSITORIA DE OPERACIÓN ECOTURÍSTICA</t>
  </si>
  <si>
    <t>https://community.secop.gov.co/Public/Tendering/OpportunityDetail/Index?noticeUID=CO1.NTC.4853705&amp;isFromPublicArea=True&amp;isModal=False</t>
  </si>
  <si>
    <t>JHOY FLEMING CÓRDOBA CALVO,</t>
  </si>
  <si>
    <t>https://community.secop.gov.co/Public/Tendering/OpportunityDetail/Index?noticeUID=CO1.NTC.4856739&amp;isFromPublicArea=True&amp;isModal=False</t>
  </si>
  <si>
    <t>MARIA ANDREA CANO ARANGO</t>
  </si>
  <si>
    <t>https://community.secop.gov.co/Public/Tendering/OpportunityDetail/Index?noticeUID=CO1.NTC.4861798&amp;isFromPublicArea=True&amp;isModal=False</t>
  </si>
  <si>
    <t>https://community.secop.gov.co/Public/Tendering/OpportunityDetail/Index?noticeUID=CO1.NTC.4889022&amp;isFromPublicArea=True&amp;isModal=False</t>
  </si>
  <si>
    <t>INAEL FELIPE CASTAÑEDA OSORIO</t>
  </si>
  <si>
    <t>PRESTACIÓN DE SERVICIOS DE APOYO A LA GESTIÓN PARA LA IMPLEMENTACIÓN DEL PLAN DE ORDENAMIENTO ECOTURÍSTICO DEL ÁREA PROTEGIDA, CON ÉNFASIS EN LAS ACTIVIDADES RELACIONADAS CON LA ATENCIÓN Y CONTROL DE VISITANTES Y CON EL CUMPLIMIENTO DE LA SENTENCIA QUE DECLARÓ AL PNN LOS NEVADOS SUJETO DE DERECHOS.</t>
  </si>
  <si>
    <t>https://community.secop.gov.co/Public/Tendering/OpportunityDetail/Index?noticeUID=CO1.NTC.4894334&amp;isFromPublicArea=True&amp;isModal=False</t>
  </si>
  <si>
    <t>GLORIA MARCELA OSPINA SALAMANCA</t>
  </si>
  <si>
    <t>https://community.secop.gov.co/Public/Tendering/OpportunityDetail/Index?noticeUID=CO1.NTC.4913659&amp;isFromPublicArea=True&amp;isModal=False</t>
  </si>
  <si>
    <t>https://community.secop.gov.co/Public/Tendering/OpportunityDetail/Index?noticeUID=CO1.NTC.4918170&amp;isFromPublicArea=True&amp;isModal=False</t>
  </si>
  <si>
    <t>https://community.secop.gov.co/Public/Tendering/ContractNoticePhases/View?PPI=CO1.PPI.27097155&amp;isFromPublicArea=True&amp;isModal=False</t>
  </si>
  <si>
    <t>IVETT CRISTINA JIMENEZ DELGADO</t>
  </si>
  <si>
    <t>PRESTACIÓN DE SERVICIOS PROFESIONALES A LA DIRECCIÓN TERRITORIAL ANDES OCCIDENTALES PARA FORTALECER LA GESTIÓN DE INFORMACIÓN SOCIAL, JURÍDICA, ESPACIAL, DE MODOS DE VIDA Y SISTEMAS DE PRODUCCIÓN PARA ORIENTAR MEDIDAS DE MANEJO, ASOCIADAS AL USO DEL SUELO, LA OCUPACIÓN HUMANA Y LA TENENCIA DE LA TIERRA EN EL MARCO DEL ORDENAMIENTO TERRITORIAL</t>
  </si>
  <si>
    <t>https://community.secop.gov.co/Public/Tendering/OpportunityDetail/Index?noticeUID=CO1.NTC.4918320&amp;isFromPublicArea=True&amp;isModal=False</t>
  </si>
  <si>
    <t>CARLOS URIEL LOPEZ BENJUMEA</t>
  </si>
  <si>
    <t>PRESTACIÓN DE SERVICIOS DE APOYO A LA GESTIÓN DESARROLLANDO ACTIVIDADES OPERATIVAS QUE APORTEN A LA CONSERVACIÓN, AL PROGRAMA DE RESTAURACIÓN ECOLÓGICA Y A LA SENTENCIA QUE DECLARÓ AL PNN LOS NEVADOS COMO SUJETO DE DERECHOS</t>
  </si>
  <si>
    <t>https://community.secop.gov.co/Public/Tendering/OpportunityDetail/Index?noticeUID=CO1.NTC.4936127&amp;isFromPublicArea=True&amp;isModal=False</t>
  </si>
  <si>
    <t>MARIA TERESA NARVAEZ ERASO</t>
  </si>
  <si>
    <t>PRESTACIÓN DE SERVICIOS PROFESIONALES PARA LA IMPLEMENTACIÓN Y ACTUALIZACIÓN DEL PLAN DE ORDENAMIENTO ECOTURÍSTICO POE Y RELACIONAMIENTO CON ACTORES PARA EL SF ISLA DE LA COROTA.</t>
  </si>
  <si>
    <t>https://community.secop.gov.co/Public/Tendering/OpportunityDetail/Index?noticeUID=CO1.NTC.4936548&amp;isFromPublicArea=True&amp;isModal=False</t>
  </si>
  <si>
    <t>ALEJANDRO VIVAS RUIZ</t>
  </si>
  <si>
    <t>PRESTACIÓN DE SERVICIOS OPERATIVOS Y DE APOYO A LA GESTIÓN PARA IMPLEMENTAR ACCIONES EN CAMPO, QUE PERMITAN LA IMPLEMENTACIÓN DEL PORTAFOLIO DE INVESTIGACIONES Y PROGRAMA DE MONITOREO DEL SANTUARIO DE FAUNA Y FLORA OTÚN QUIMBAYA.</t>
  </si>
  <si>
    <t>https://community.secop.gov.co/Public/Tendering/OpportunityDetail/Index?noticeUID=CO1.NTC.4947287&amp;isFromPublicArea=True&amp;isModal=False</t>
  </si>
  <si>
    <t>ELIANA JIMENA GARCÍA MARÍN</t>
  </si>
  <si>
    <t>PRESTACIÓN DE SERVICIOS PROFESIONALES QUE IMPULSEN LA GESTIÓN ORIENTADA A LA CONSOLIDACIÓN DE UN MOSAICO DE CONSERVACIÓN EN LA CUENCA DEL RÍO LA MIEL PROMOVIENDO LA CONECTIVIDAD SOCIOECOLÓGICA PARA MEJORAR LA EFECTIVIDAD DE MANEJO DEL PARQUE NACIONAL NATURAL SELVA DE FLORENCIA Y DEL ÁREA PARA LA GESTIÓN DE LA FUNCIÓN AMORTIGUADORA..</t>
  </si>
  <si>
    <t>https://community.secop.gov.co/Public/Tendering/OpportunityDetail/Index?noticeUID=CO1.NTC.4959318&amp;isFromPublicArea=True&amp;isModal=False</t>
  </si>
  <si>
    <t>NICOLÁS BOTERO HENAO</t>
  </si>
  <si>
    <t>PRESTACIÓN DE SERVICIOS PROFESIONALES Y APOYO EN LA IMPLEMENTACIÓN DE LAS ESTRATEGIAS DE MONITOREO E INVESTIGACIÓN PARA CONOCER EL ESTADO DE CONSERVACIÓN DE LOS VOC PRIORIZADOS DEL PARQUE NACIONAL NATURAL SELVA DE FLORENCIA.</t>
  </si>
  <si>
    <t>https://community.secop.gov.co/Public/Tendering/OpportunityDetail/Index?noticeUID=CO1.NTC.4960410&amp;isFromPublicArea=True&amp;isModal=False</t>
  </si>
  <si>
    <t>VIVIANA ZULUAGA HIGUITA</t>
  </si>
  <si>
    <t>PRESTAR SERVICIOS PROFESIONALES Y DE APOYO PARA IMPLEMENTAR LA ESTRATEGIA DE EDUCACIÓN AMBIENTAL Y COMUNICACIONES,  ̈TALLER CERO ̈, PARA LA CONSERVACIÓN DEL PARQUE NACIONAL NATURAL SELVA DE FLORENCIA Y DEL ÁREA PARA LA GESTIÓN DE LA FUNCIÓN AMORTIGUADORA</t>
  </si>
  <si>
    <t>https://community.secop.gov.co/Public/Tendering/OpportunityDetail/Index?noticeUID=CO1.NTC.4968562&amp;isFromPublicArea=True&amp;isModal=False</t>
  </si>
  <si>
    <t>RONALD LEANDRO ARAGONEZ SUAREZ</t>
  </si>
  <si>
    <t>PRESTACIÓN DE SERVICIOS TÉCNICOS PARA EL DESARROLLO DE ACTIVIDADES DE SEGUIMIENTO Y PROCESOS DE IMPLEMENTACIÓN, EJECUCIÓN Y PUESTA DE MARCHA DEL LABORATORIO DE CAFÉ DENTRO DE LAS ACCIONES CON LA COMUNIDAD INDÍGENA PÁEZ DE GAITANIA EN LA ZONA CON FUNCIÓN AMORTIGUADORA DEL PARQUE NACIONAL NATURAL NEVADO DEL HUILA</t>
  </si>
  <si>
    <t>https://community.secop.gov.co/Public/Tendering/OpportunityDetail/Index?noticeUID=CO1.NTC.4972062&amp;isFromPublicArea=True&amp;isModal=False</t>
  </si>
  <si>
    <t>PRESTACIÓN DE SERVICIOS TÉCNICOS PARA EL FORTALECIMIENTO EN LOS LINEAMIENTOS DE LA ESTRATEGIA DE COMUNICACIÓN Y EDUCACIÓN ETNOAMBIENTAL, EN ACTIVIDADES ENCAMINADAS A LA VALORACIÓN SOCIAL DEL TERRITORIO, EN EL MARCO DE LA ESTRATEGIA DE CONSERVACIÓN DE LOS RECURSOS Y PROTECCIÓN DE LOS VALORES OBJETO DE CONSERVACIÓN, DEL PNN NEVADO DEL HUILA</t>
  </si>
  <si>
    <t>https://community.secop.gov.co/Public/Tendering/OpportunityDetail/Index?noticeUID=CO1.NTC.4973709&amp;isFromPublicArea=True&amp;isModal=False</t>
  </si>
  <si>
    <t>YEIMY SUGUEY PAYA PEÑA</t>
  </si>
  <si>
    <t>PRESTACIÓN DE SERVICIOS DE APOYO OPERATIVO PARA EL DESARROLLO DE ACTIVIDADES DIRECCIONADAS A GESTIONAR EL BUEN RELACIONAMIENTO COMUNITARIO A TRAVÉS DE LA IMPLEMENTACIÓN DEL RÉGIMEN ESPECIAL DE MANEJO,EN EL MARCO DEL ESTABLECIMIENTO DEL LABORATORIO DE CAFÉ EN EL PNN NEVADO DEL HUILA</t>
  </si>
  <si>
    <t>https://community.secop.gov.co/Public/Tendering/OpportunityDetail/Index?noticeUID=CO1.NTC.4973272&amp;isFromPublicArea=True&amp;isModal=False</t>
  </si>
  <si>
    <t>KARLA MARIA MEDINA HERNANDEZ</t>
  </si>
  <si>
    <t>PRESTACIÓN DE SERVICIOS PROFESIONALES PARA FORTALECER EL PROCESO DE IMPLEMENTACIÓN DE LA INICIATIVA DE EMPRENDIMIENTO APÍCOLA CON LA COMUNIDAD CAMPESINA DEL PNN NEVADO DEL HUILA EN EL MUNICIPIO DE SANTA MARÍA- HUILA</t>
  </si>
  <si>
    <t>https://community.secop.gov.co/Public/Tendering/OpportunityDetail/Index?noticeUID=CO1.NTC.4976881&amp;isFromPublicArea=True&amp;isModal=False</t>
  </si>
  <si>
    <t>PRESTACIÓN DE SERVICIOS TÉCNICOS PARA EL FORTALECIMIENTO EN LOS LINEAMIENTOS DE LA ESTRATEGIA DE COMUNICACIÓN Y EDUCACIÓN AMBIENTAL, EN ACTIVIDADES ENCAMINADAS A LA VALORACIÓN ETNOAMBIENTAL DEL TERRITORIO, EN EL MARCO DE LA ESTRATEGIA DE CONSERVACIÓN DE LOS RECURSOS Y PROTECCIÓN DE LOS VALORES OBJETO DE CONSERVACIÓN, DEL PNN NEVADO DEL HUILA</t>
  </si>
  <si>
    <t>https://community.secop.gov.co/Public/Tendering/OpportunityDetail/Index?noticeUID=CO1.NTC.4981481&amp;isFromPublicArea=True&amp;isModal=False</t>
  </si>
  <si>
    <t>78111500 Cód. 78111500 - Transporte aéreo</t>
  </si>
  <si>
    <t>SUBATOURS SAS</t>
  </si>
  <si>
    <t>SUMINISTRO DE TIQUETES AÉREOS EN LAS RUTAS REGIONALES Y NACIONALES PARA EL DESPLAZAMIENTO DE LOS FUNCIONARIOS Y CONTRATISTAS VINCULADOS A PARQUES NACIONALES NATURALES DE COLOMBIA DIRECCIÓN TERRITORIAL ANDES OCCIDENTALES UBICADA EN LA CIUDAD DE MEDELLÍN – ANTIOQUIA CON RECURSOS DEL PRESUPUESTO NACIONAL 2023</t>
  </si>
  <si>
    <t>5 MÍNIMA CUANTÍA</t>
  </si>
  <si>
    <t>SUMINISTRO</t>
  </si>
  <si>
    <t>FACTURA</t>
  </si>
  <si>
    <t>https://community.secop.gov.co/Public/Tendering/OpportunityDetail/Index?noticeUID=CO1.NTC.3901011&amp;isFromPublicArea=True&amp;isModal=False</t>
  </si>
  <si>
    <t>15111500 Cód. 15111500 - Combustibles gaseosos</t>
  </si>
  <si>
    <t>MONTAGAS S. A. E. S. P.</t>
  </si>
  <si>
    <t>CONTRATO DE SUMINISTRO DE GAS PROPANO PARA USO DOMÉSTICO EN LA SEDE ADMINISTRATIVA Y LAS CABAÑAS DE CONTROL Y VIGILANCIA DEL SANTUARIO DE FLORA Y FAUNA GALERAS DE PARQUES NACIONALES NATURALES</t>
  </si>
  <si>
    <t>https://community.secop.gov.co/Public/Tendering/OpportunityDetail/Index?noticeUID=CO1.NTC.4201907&amp;isFromPublicArea=True&amp;isModal=False</t>
  </si>
  <si>
    <t>47131800 Cód. 47131800 - Soluciones de limpieza y desinfección</t>
  </si>
  <si>
    <t>JOHN FREDY HENAO MARTINEZ - GRANERO YARIMA</t>
  </si>
  <si>
    <t>SUMINISTRO DE PRODUCTOS DE ASEO Y CAFETERÍA PARA LA SEDE ADMINISTRATIVA UBICADA EN EL MUNICIPIO DE SAMANÁ, DEPARTAMENTO DE CALDAS, DEL PARQUE NACIONAL NATURAL SELVA DE FLORENCIA</t>
  </si>
  <si>
    <t>https://community.secop.gov.co/Public/Tendering/OpportunityDetail/Index?noticeUID=CO1.NTC.4207251&amp;isFromPublicArea=True&amp;isModal=False</t>
  </si>
  <si>
    <t>47131700 Cód. 47131700 - Suministros para aseo</t>
  </si>
  <si>
    <t>R&amp;G SOLUTION GROUP S.A.S</t>
  </si>
  <si>
    <t>SUMINISTRO DE ELEMENTOS DE ASEO Y CAFETERÍA PARA EL MANTENIMIENTO Y ADECUADO FUNCIONAMIENTO DE LA SEDE ADMINISTRATIVA DEL PARQUE NACIONAL NATURAL TATAMÁ, UBICADA EN SANTUARIO, RISARALDA.</t>
  </si>
  <si>
    <t>https://community.secop.gov.co/Public/Tendering/ContractNoticePhases/View?PPI=CO1.PPI.24045456&amp;isFromPublicArea=True&amp;isModal=False</t>
  </si>
  <si>
    <t>50221200 Cód. 50221200 - Cereales procesados</t>
  </si>
  <si>
    <t>SUMINISTRO DE RACIONES DE CAMPAÑA COMO SOPORTE LOGÍSTICO EN SALIDAS DE CAMPO DURANTE LAS ACTIVIDADES DE REGULACIÓN, PREVENCIÓN VIGILANCIA Y CONTROL, RESTAURACIÓN, VALORACIÓN SOCIAL, INVESTIGACIÓN Y MONITOREO DEL PNN TATAMÁ.</t>
  </si>
  <si>
    <t>https://community.secop.gov.co/Public/Tendering/OpportunityDetail/Index?noticeUID=CO1.NTC.4235967&amp;isFromPublicArea=True&amp;isModal=False</t>
  </si>
  <si>
    <t>78101800 Cód. 78101800 - Transporte de mercancías por carretera</t>
  </si>
  <si>
    <t>FUNDACION CERCA VIVA TURISMO CULTURA Y CONSERVACION</t>
  </si>
  <si>
    <t>SUMINISTRO DE TRANSPORTE A LOMO DE MULA DESDE LA VEREDA LA MENSURA HASTA EL SECTOR CEDROS DEL PNN CUEVA DE LOS GUÁCHAROS (IDA Y/O REGRESO)</t>
  </si>
  <si>
    <t>PNN CUEVA DE LOS GUÁCHAROS</t>
  </si>
  <si>
    <t>https://community.secop.gov.co/Public/Tendering/OpportunityDetail/Index?noticeUID=CO1.NTC.4284989&amp;isFromPublicArea=True&amp;isModal=False</t>
  </si>
  <si>
    <t>COMBUSTIBLES LIQUIDOS DE COLOMBIA S.A E.S.P</t>
  </si>
  <si>
    <t>SUMINISTRO DEL SERVICIO DE RECARGA DE CILINDROS DE GAS PROPANO CON DESTINO A LAS SEDES OPERATIVAS (CABAÑAS) UBICADAS EN EL PARQUE NACIONAL NATURAL LOS NEVADOS.</t>
  </si>
  <si>
    <t>https://community.secop.gov.co/Public/Tendering/OpportunityDetail/Index?noticeUID=CO1.NTC.4285131&amp;isFromPublicArea=True&amp;isModal=False</t>
  </si>
  <si>
    <t>25191700 Cód. 25191700 - Equipo para el mantenimiento de vehículo</t>
  </si>
  <si>
    <t>SERVICIOS Y REPUESTOS LUFERMO S.A.S</t>
  </si>
  <si>
    <t>SUMINISTRO DE MANTENIMIENTO PREVENTIVO Y CORRECTIVO, INCLUYENDO MANO DE OBRA, REPUESTOS ORIGINALES Y REVISIÓN TÉCNICO MECÁNICA DE LOS VEHÍCULOS ADSCRITOS AL PARQUE NACIONAL NATURAL LAS ORQUÍDEAS QUE APOYA LA GESTIÓN Y MANEJO DEL AP</t>
  </si>
  <si>
    <t>https://community.secop.gov.co/Public/Tendering/OpportunityDetail/Index?noticeUID=CO1.NTC.4281572&amp;isFromPublicArea=True&amp;isModal=False</t>
  </si>
  <si>
    <t>CBN MAAS S.A.S.</t>
  </si>
  <si>
    <t>SUMINISTRO INTEGRAL DEL SERVICIO DE ASEO Y CAFETERÍA PARA LA SEDE ADMINISTRATIVA DEL SFF OTÚN QUIMBAYA VILLA AMPARO Y SUS INFRAESTRUCTURAS, BLOQUE DE INVESTIGADORES Y CASA GUADUAL UBICADAS DENTRO DEL ÁREA PROTEGIDA EN EL MUNICIPIO DE PEREIRA, CORREGIMIENTO DE LA FLORIDA – VEREDA LA SUIZA QUE INCLUYA ASÍ MISMO EL SUMINISTRO DE LOS ELEMENTOS DE ASEO Y PRODUCTOS DE CAFETERÍA REQUERIDOS PARA EL DESARROLLO DE LAS DIFERENTES ACTIVIDADES</t>
  </si>
  <si>
    <t>https://community.secop.gov.co/Public/Tendering/OpportunityDetail/Index?noticeUID=CO1.NTC.4287414&amp;isFromPublicArea=True&amp;isModal=False</t>
  </si>
  <si>
    <t xml:space="preserve">SUMINISTRO DEL SERVICIO INTEGRAL DE ASEO Y CAFETERÍA EN LA SEDE TÉCNICO ADMINISTRATIVA DEL PARQUE NACIONAL NATURAL LOS NEVADOS, QUE INCLUYA LOS INSUMOS Y EL PERSONAL IDÓNEO PARA PRESTAR EL SERVICIO DE ASEO, LIMPIEZA Y ATENCIÓN A LA CAFETERÍA </t>
  </si>
  <si>
    <t>https://community.secop.gov.co/Public/Tendering/OpportunityDetail/Index?noticeUID=CO1.NTC.4293162&amp;isFromPublicArea=True&amp;isModal=False</t>
  </si>
  <si>
    <t>INVERSIONES DMJ PLUSS S.A.S</t>
  </si>
  <si>
    <t xml:space="preserve">SUMINISTRO DEL SERVICIO DE RECARGA DE CILINDROS DE GAS PROPANO PARA LA SEDE OPERATIVA DEL PNN NEVADO DEL HUILA, UBICADA EN LA VEREDA JUANCHO DEL MUNICIPIO DE IQUIRA - HUILA. </t>
  </si>
  <si>
    <t>https://community.secop.gov.co/Public/Tendering/OpportunityDetail/Index?noticeUID=CO1.NTC.4315739&amp;isFromPublicArea=True&amp;isModal=False</t>
  </si>
  <si>
    <t>PAULA ANDREA JIMENEZ JOJOA</t>
  </si>
  <si>
    <t xml:space="preserve">SUMINISTRO DE MANTENIMIENTO DE VEHÍCULOS TANTO PREVENTIVO Y CORRECTIVO QUE INCLUYA MANO DE OBRA, REPUESTOS, ACCESORIOS ORIGINALES Y REVISIÓN TÉCNICO-MECÁNICA PARA EL PARQUE AUTOMOTOR DEL SFF GALERAS </t>
  </si>
  <si>
    <t>https://community.secop.gov.co/Public/Tendering/OpportunityDetail/Index?noticeUID=CO1.NTC.4309613&amp;isFromPublicArea=True&amp;isModal=False</t>
  </si>
  <si>
    <t>MONTAGAS S A EMPRESA DE SERVICIOS PUBLICOS DOMICILIARIOS MONTAGAS S A E S P</t>
  </si>
  <si>
    <t>CONTRATO DE SUMINISTRO DE GAS PROPANO PARA USO DOMÉSTICO EN LA SEDE ADMINISTRATIVA Y LA CABAÑA DE CONTROL Y VIGILANCIA DEL SANTUARIO DE FLORA ISLA DE LA COROTA DE PARQUES NACIONALES NATURALES</t>
  </si>
  <si>
    <t>https://community.secop.gov.co/Public/Tendering/OpportunityDetail/Index?noticeUID=CO1.NTC.4423416&amp;isFromPublicArea=True&amp;isModal=False</t>
  </si>
  <si>
    <t>READYNET S.A.S.</t>
  </si>
  <si>
    <t>CONTRATO DE SUMINISTRO DE MANTENIMIENTO PREVENTIVO Y/O CORRECTIVO, INCLUYENDO MANO DE OBRA CALIFICADA, ACCESORIOS, ENVÍO Y DEVOLUCIÓN DE EQUIPOS, PARA LOS GPS (SISTEMA DE POSICIONAMIENTO GLOBAL) ADSCRITOS AL PARQUE NACIONAL NATURAL LAS ORQUÍDEAS.</t>
  </si>
  <si>
    <t>PNN  LAS ORQUIDEAS</t>
  </si>
  <si>
    <t>https://community.secop.gov.co/Public/Tendering/OpportunityDetail/Index?noticeUID=CO1.NTC.4506938&amp;isFromPublicArea=True&amp;isModal=False</t>
  </si>
  <si>
    <t>SUMINISTRO DEL SERVICIO DE MANTENIMIENTO PREVENTIVO Y CORRECTIVO, INCLUYENDO MANO DE OBRA, REPUESTOS ORIGINALES Y REVISIÓN Y EXPEDICIÓN DEL CERTIFICADO DE TÉCNICO-MECÁNICA DE LOS VEHÍCULOS ADSCRITOS AL PARQUE NACIONAL NATURAL COMPLEJO VOLCÁNICO DOÑA JUANA CASCABEL EN EL MUNICIPIO DE PASTO, NARIÑO.</t>
  </si>
  <si>
    <t>https://community.secop.gov.co/Public/Tendering/OpportunityDetail/Index?noticeUID=CO1.NTC.4547927&amp;isFromPublicArea=True&amp;isModal=False</t>
  </si>
  <si>
    <t>HENRY MAURO ROSERO GOMEZ</t>
  </si>
  <si>
    <t>RECARGA DE EXTINTORES QUE GARANTICEN LAS CONDICIONES DE SEGURIDAD ANTE LA OCURRENCIA DE ALGUNA EMERGENCIA EN LAS INSTALACIONES DE LA SEDE ADMINISTRATIVA Y DE LA SEDE OPERATIVA DEL SANTUARIO DE FLORA ISLA DE LA COROTA, PASTO - NARIÑO.</t>
  </si>
  <si>
    <t>https://community.secop.gov.co/Public/Tendering/OpportunityDetail/Index?noticeUID=CO1.NTC.4572265&amp;isFromPublicArea=True&amp;isModal=False</t>
  </si>
  <si>
    <t>OSCAR MAURICIO SOLARTE BASTIDAS</t>
  </si>
  <si>
    <t>CONTRATO DE SUMINISTRO DE GAS PROPANO EN LA PRESENTACIÓN DE PIPAS PARA LA PROVISIÓN DE LAS CABAÑAS ADSCRITAS AL PNN PURACÉ.</t>
  </si>
  <si>
    <t>https://community.secop.gov.co/Public/Tendering/OpportunityDetail/Index?noticeUID=CO1.NTC.4599080&amp;isFromPublicArea=True&amp;isModal=False</t>
  </si>
  <si>
    <t>SERVICIOS INTEGRALES SURCOLOMBIANOS- SURCOINT S.A.S</t>
  </si>
  <si>
    <t>53016-CONTRATO DE SUMINISTRO DE RACIONES DE CAMPAÑA PARA EL SANTUARIO DE FLORA ISLA DE LA COROTA.</t>
  </si>
  <si>
    <t>https://community.secop.gov.co/Public/Tendering/OpportunityDetail/Index?noticeUID=CO1.NTC.4607241&amp;isFromPublicArea=True&amp;isModal=False</t>
  </si>
  <si>
    <t>JHON JAMES PASTRAN VALENCIA LINA MARIA BUITRAGO POSADA</t>
  </si>
  <si>
    <t>SUMINISTRO DE SERVICIOS DE MANTENIMIENTO PREVENTIVO, CORRECTIVO, DESMONTE E INSTALACIÓN DE REPUESTOS Y ACCESORIOS ORIGINALES, TRÁMITES Y RECURSOS PARA LA REVISIÓN TÉCNICO MECÁNICA, DE LAS MOTOCICLETAS ASIGNADAS AL PARQUE NACIONAL NATURAL TATAMÁ</t>
  </si>
  <si>
    <t>https://community.secop.gov.co/Public/Tendering/OpportunityDetail/Index?noticeUID=CO1.NTC.4644586&amp;isFromPublicArea=True&amp;isModal=False</t>
  </si>
  <si>
    <t>DIEGO LOPEZ S.A.S</t>
  </si>
  <si>
    <t>SUMINISTRO DE MANTENIMIENTO PREVENTIVO Y CORRECTIVO QUE INCLUYA MANO DE OBRA, REPUESTOS Y ACCESORIOS ORIGINALES Y REVISIÓN TÉCNICO-MECÁNICA PARA EL PARQUE AUTOMOTOR ASIGNADO AL INVENTARIO DE LA DIRECCIÓN TERRITORIAL ANDES OCCIDENTALES.</t>
  </si>
  <si>
    <t>https://community.secop.gov.co/Public/Tendering/OpportunityDetail/Index?noticeUID=CO1.NTC.4639238&amp;isFromPublicArea=True&amp;isModal=False</t>
  </si>
  <si>
    <t>ASTRID PIRAGUA ESCANDON</t>
  </si>
  <si>
    <t>SERVICIO DE MANTENIMIENTO PREVENTIVO Y CORRECTIVO A TODO COSTO (INCLUYENDO REPUESTOS ORIGINALES Y MANO DE OBRA CALIFICADA), PARA LOS VEHÍCULOS ASIGNADOS AL PARQUE NACIONAL NATURAL NEVADO DEL HUILA, CON UN TALLER UBICADO EN LA CIUDAD DE NEIVA – HUILA, DURANTE LA VIGENCIA 2023</t>
  </si>
  <si>
    <t>https://community.secop.gov.co/Public/Tendering/OpportunityDetail/Index?noticeUID=CO1.NTC.4718182&amp;isFromPublicArea=True&amp;isModal=False</t>
  </si>
  <si>
    <t>31151500 Cód. 31151500 - Cuerdas</t>
  </si>
  <si>
    <t>ALMACEN AGROPECUARIO DE ANTIOQUIA S.A.S</t>
  </si>
  <si>
    <t>SUMINISTRO DE INSUMOS, MEDICAMENTOS VETERINARIOS, ATENCIÓN MEDICA Y SUPLEMENTOS ALIMENTICIOS PARA EL SOSTENIMIENTO DE LOS EQUINOS ADSCRITOS AL INVENTARIO DEL PARQUE NACIONAL NATURAL LOS NEVADOS</t>
  </si>
  <si>
    <t>https://community.secop.gov.co/Public/Tendering/OpportunityDetail/Index?noticeUID=CO1.NTC.4756220&amp;isFromPublicArea=True&amp;isModal=False</t>
  </si>
  <si>
    <t>INGFRACOL SAS</t>
  </si>
  <si>
    <t>CONTRATO DE SUMINISTRO E INSTALACIÓN DE REPUESTOS PARA LA REPARACIÓN Y MANTENIMIENTO DE LOS VEHÍCULOS DEL SANTUARIO DE FLORA ISLA DE LA COROTA.</t>
  </si>
  <si>
    <t>SERVIAUTOS DOSQUEBRADAS SAS</t>
  </si>
  <si>
    <t>SUMINISTRO DE SERVICIOS DE MANTENIMIENTO PREVENTIVO Y CORRECTIVO, SUMINISTRO DE REPUESTOS ORIGINALES (GENUINOS) NUEVOS, DESMONTE E INSTALACIÓN DE REPUESTOS, PARA LOS VEHÍCULOS ASIGNADOS AL PARQUE NACIONAL NATURAL TATAMÁ.</t>
  </si>
  <si>
    <t>https://community.secop.gov.co/Public/Tendering/OpportunityDetail/Index?noticeUID=CO1.NTC.4648329&amp;isFromPublicArea=True&amp;isModal=False</t>
  </si>
  <si>
    <t>SERVIAUTOS DOSQUEBRADAS S.A.S.</t>
  </si>
  <si>
    <t>SUMINISTRO DE MANTENIMIENTO PREVENTIVO Y CORRECTIVO AL PARQUE AUTOMOTOR INSTITUCIONAL DEL SFF OTÚN QUIMBAYA, INCLUYENDO EL SUMINISTRO DE REPUESTOS Y ACCESORIOS ORIGINALES Y MANO DE OBRA, ASÍ COMO LA GESTIÓN Y TRÁMITE DE REVISIÓN Y EXPEDICIÓN DEL CERTIFICADO DE TÉCNICO-MECÁNICA</t>
  </si>
  <si>
    <t>https://community.secop.gov.co/Public/Tendering/OpportunityDetail/Index?noticeUID=CO1.NTC.4841875&amp;isFromPublicArea=True&amp;isModal=False</t>
  </si>
  <si>
    <t>44103100 Cód. 44103100 - Suministros para impresora, fax y fotocopiadora</t>
  </si>
  <si>
    <t>JIMMY ALEXANDER PIMENTEL SANCHEZ</t>
  </si>
  <si>
    <t>SUMINISTRO DE SERVICIOS DE MANTENIMIENTO PREVENTIVO Y/O CORRECTIVO DE LOS EQUIPOS DE CÓMPUTO Y SERVICIOS INFORMÁTICOS Y DE TELECOMUNICACIONES DEL PNN CUEVA DE LOS GUÁCHAROS.</t>
  </si>
  <si>
    <t>PNN GUACHAROS</t>
  </si>
  <si>
    <t>JOSE CEIN VILLEGAS QUINTERO-ELECTRO EL SOL</t>
  </si>
  <si>
    <t>COMPRA DE ELEMENTOS DE ASEO Y CAFETERÍA PARA LAS SEDES OPERATIVAS Y ADMINISTRATIVA DEL SFF GALERAS DE PARQUE NACIONALES NATURALES DE COLOMBIA</t>
  </si>
  <si>
    <t>COMPRA</t>
  </si>
  <si>
    <t>https://community.secop.gov.co/Public/Tendering/OpportunityDetail/Index?noticeUID=CO1.NTC.4209466&amp;isFromPublicArea=True&amp;isModal=False</t>
  </si>
  <si>
    <t>SOLTEC VM SAS</t>
  </si>
  <si>
    <t>COMPRA DE ELEMENTOS DE ASEO Y CAFETERÍA PARA LA SEDE ADMINISTRATIVA DEL PARQUE NACIONAL NATURAL LAS ORQUÍDEAS DE LAS SEDES OPERATIVAS DE URRAO Y FRONTINO</t>
  </si>
  <si>
    <t>https://community.secop.gov.co/Public/Tendering/OpportunityDetail/Index?noticeUID=CO1.NTC.4262944&amp;isFromPublicArea=True&amp;isModal=False</t>
  </si>
  <si>
    <t>COOPERATIVA DE TRANSPORTADORES DE SANTA MARIA HUILA (COOTRANSAMARIA)</t>
  </si>
  <si>
    <t>CONTRATAR LA COMPRA DE VALERAS PARA EL SUMINISTRO DE COMBUSTIBLE (GASOLINA CORRIENTE Y DIÉSEL) PARA EL PARQUE AUTOMOTOR DEL PNN NEVADO DEL HUILA A TRAVÉS DE UNA ESTACIÓN DE SERVICIO UBICADA EN EL MUNICIPIO DE SANTA MARÍA - HUILA.</t>
  </si>
  <si>
    <t>https://community.secop.gov.co/Public/Tendering/OpportunityDetail/Index?noticeUID=CO1.NTC.4274981&amp;isFromPublicArea=True&amp;isModal=False</t>
  </si>
  <si>
    <t>50131700 Cód. 50131700 - Productos de leche y mantequilla</t>
  </si>
  <si>
    <t>SUPERMERCADO SAN REMO LIMITADA</t>
  </si>
  <si>
    <t>COMPRA DE RACIONES DE CAMPO PARA EL APOYO LOGÍSTICO CONSISTENTE EN ALIMENTACIÓN PARA EL EQUIPO DEL PARQUE NACIONAL NATURAL LAS ORQUÍDEAS EN EL DESARROLLO DE ACTIVIDADES DE CAMPO</t>
  </si>
  <si>
    <t>https://community.secop.gov.co/Public/Tendering/OpportunityDetail/Index?noticeUID=CO1.NTC.4279554&amp;isFromPublicArea=True&amp;isModal=False</t>
  </si>
  <si>
    <t>10141501 Talabarteria</t>
  </si>
  <si>
    <t>COMPRA DE EQUIPOS Y ACCESORIOS (APEROS) DE MONTURA PARA LOS SEMOVIENTES (MULARES 17) QUE APOYAN LAS ACTIVIDADES DE CAMPO AL INTERIOR DEL PARQUE NACIONAL NATURAL LAS ORQUÍDEAS EN EL MUNICIPIO DE URRAO ANTIOQUIA.</t>
  </si>
  <si>
    <t>https://community.secop.gov.co/Public/Tendering/OpportunityDetail/Index?noticeUID=CO1.NTC.4280114&amp;isFromPublicArea=True&amp;isModal=False</t>
  </si>
  <si>
    <t>51142100 Cód. 51142100 - Antiinflamatorios no esteroides</t>
  </si>
  <si>
    <t>COMPRA DE MATERIAL VETERINARIO REQUERIDO PARA EL SOSTENIMIENTO DE LOS SEMOVIENTES (MULARES 17) DEL PARQUE NACIONAL NATURAL LAS ORQUÍDEAS, TALES COMO CONCENTRADO, VITAMINAS, SUPLEMENTOS, ENTRE OTROS</t>
  </si>
  <si>
    <t>https://community.secop.gov.co/Public/Tendering/OpportunityDetail/Index?noticeUID=CO1.NTC.4279947&amp;isFromPublicArea=True&amp;isModal=False</t>
  </si>
  <si>
    <t>15121900 Cód. 15121900 - Grasas</t>
  </si>
  <si>
    <t>COMPRA DE ACEITES (2T Y 4T) Y GRASAS PARA LA MAQUINARIA DEL PNN CUEVA DE LOS GUÁCHAROS.</t>
  </si>
  <si>
    <t>https://community.secop.gov.co/Public/Tendering/OpportunityDetail/Index?noticeUID=CO1.NTC.4290342&amp;isFromPublicArea=True&amp;isModal=False</t>
  </si>
  <si>
    <t>GRUPO SAMANTO SAS</t>
  </si>
  <si>
    <t>CONTRATO DE COMPRA DE VALES DE COMBUSTIBLES Y LUBRICANTES PARA LOS VEHÍCULOS QUE FORMAN PARTE DEL INVENTARIO DEL SFF ISLA DE LA COROTA</t>
  </si>
  <si>
    <t>https://community.secop.gov.co/Public/Tendering/OpportunityDetail/Index?noticeUID=CO1.NTC.4304192&amp;isFromPublicArea=True&amp;isModal=False</t>
  </si>
  <si>
    <t>COOPERATIVA DE TRANSPORTADORES DE PLANADAS TOLIMA COOTRANSPLANADAS</t>
  </si>
  <si>
    <t xml:space="preserve">CONTRATAR LA COMPRA DE COMBUSTIBLE (GASOLINA CORRIENTE, DIÉSEL) A TRAVÉS DE VALERAS PARA EL PARQUE AUTOMOTOR DEL PNN NEVADO DEL HUILA EN UNA ESTACIÓN DE SERVICIO UBICADA EN EL MUNICIPIO DE PLANADAS – TOLIMA </t>
  </si>
  <si>
    <t>https://community.secop.gov.co/Public/Tendering/OpportunityDetail/Index?noticeUID=CO1.NTC.4298734&amp;isFromPublicArea=True&amp;isModal=False</t>
  </si>
  <si>
    <t>SERVICIOS INTEGRALES SURCOLOMBIANOS-SURCOINT</t>
  </si>
  <si>
    <t>COMPRA DE ELEMENTOS DE ASEO Y CAFETERÍA PARA EL MANTENIMIENTO Y ADECUADO FUNCIONAMIENTO DE LAS SEDES OPERATIVAS (CABAÑAS) DEL PARQUE NACIONAL NATURAL NEVADO DEL HUILA.</t>
  </si>
  <si>
    <t>https://community.secop.gov.co/Public/Tendering/OpportunityDetail/Index?noticeUID=CO1.NTC.4365955&amp;isFromPublicArea=True&amp;isModal=False</t>
  </si>
  <si>
    <t>56101700 Cód. 56101700 - Muebles de oficina</t>
  </si>
  <si>
    <t>LYN INGENIERIA SAS.</t>
  </si>
  <si>
    <t>COMPRA DE MOBILIARIO PARA OFICINA PARA EL SFF OTÚN QUIMBAYA PARA EL FORTALECIMIENTO DE LA CAPACIDAD INSTITUCIONAL</t>
  </si>
  <si>
    <t>https://community.secop.gov.co/Public/Tendering/OpportunityDetail/Index?noticeUID=CO1.NTC.4423185&amp;isFromPublicArea=True&amp;isModal=False</t>
  </si>
  <si>
    <t>COMPRA DE RACIONES DE CAMPAÑA PARA EL APOYO LOGÍSTICO DEL PARQUE NACIONAL NATURAL NEVADO DEL HUILA, EN EL EJERCICIO DE LA AUTORIDAD AMBIENTAL Y DESARROLLO DE LAS ACTIVIDADES MISIONALES E INSTITUCIONALES EN CAMPO.</t>
  </si>
  <si>
    <t>https://community.secop.gov.co/Public/Tendering/OpportunityDetail/Index?noticeUID=CO1.NTC.4495038&amp;isFromPublicArea=True&amp;isModal=False</t>
  </si>
  <si>
    <t>ENCISO LTDA</t>
  </si>
  <si>
    <t>CONTRATO DE COMPRA DE ELEMENTOS DE SEGURIDAD Y PROTECCIÓN PERSONAL PARA EL EQUIPO DE TRABAJO DEL SFF OTÚN QUIMBAYA.</t>
  </si>
  <si>
    <t>https://community.secop.gov.co/Public/Tendering/OpportunityDetail/Index?noticeUID=CO1.NTC.4507944&amp;isFromPublicArea=True&amp;isModal=False</t>
  </si>
  <si>
    <t>YANETH PUYO LOPEZ</t>
  </si>
  <si>
    <t>55016-CONTRATO DE SUMINISTRO DE ELEMENTOS DE ALOJAMIENTO, MUEBLES, ENCERES Y DEMÁS ELEMENTOS NECESARIOS PARA LA DOTACIÓN DE LAS CABAÑAS Y SEDE DEL SFF OTÚN QUIMBAYA.</t>
  </si>
  <si>
    <t>https://community.secop.gov.co/Public/Tendering/OpportunityDetail/Index?noticeUID=CO1.NTC.4601672&amp;isFromPublicArea=True&amp;isModal=False</t>
  </si>
  <si>
    <t>CONTRATO DE COMPRA PARA LA ADQUISICIÓN DE ELEMENTOS DE ASEO Y CAFETERÍA PARA EL SANTUARIO DE FLORA ISLA DE LA COROTA.</t>
  </si>
  <si>
    <t>SFF COROTA</t>
  </si>
  <si>
    <t>https://community.secop.gov.co/Public/Tendering/OpportunityDetail/Index?noticeUID=CO1.NTC.4695710&amp;isFromPublicArea=True&amp;isModal=False</t>
  </si>
  <si>
    <t>92121700 Cód. 92121700 - Servicios de sistemas de seguridad</t>
  </si>
  <si>
    <t>COMPRA DE FRAZADAS TÉRMICAS DEL PARQUE NACIONAL NATURAL COMPLEJO VOLCÁNICO DOÑA JUANA CASCABEL</t>
  </si>
  <si>
    <t>https://community.secop.gov.co/Public/Tendering/OpportunityDetail/Index?noticeUID=CO1.NTC.4679719&amp;isFromPublicArea=True&amp;isModal=False</t>
  </si>
  <si>
    <t>GRUPO SLSECSA S.A.S</t>
  </si>
  <si>
    <t>COMPRA PARA LA ADQUISICIÓN DE ELEMENTOS DE ALOJAMIENTO Y CAMPAÑA PARA EL SANTUARIO DE FLORA ISLA DE LA COROTA</t>
  </si>
  <si>
    <t>https://community.secop.gov.co/Public/Tendering/OpportunityDetail/Index?noticeUID=CO1.NTC.4755358&amp;isFromPublicArea=True&amp;isModal=False</t>
  </si>
  <si>
    <t>GRUPO SLSECSA SAS</t>
  </si>
  <si>
    <t>CONTRATO DE COMPRA DE MOBILIARIO Y ELECTRODOMÉSTICOS (NEVERA Y ESTUFAS) PARA DOTAR LAS SEDES OPERATIVAS DEL PARQUE NACIONAL NATURAL NEVADO DEL HUILA</t>
  </si>
  <si>
    <t>https://community.secop.gov.co/Public/Tendering/OpportunityDetail/Index?noticeUID=CO1.NTC.4749270&amp;isFromPublicArea=True&amp;isModal=False</t>
  </si>
  <si>
    <t>CONTRATO DE SUMINISTRO DE RACIONES DE CAMPAÑA PARA EL EJERCICIO DE LA AUTORIDAD AMBIENTAL EN EL PNN PURACÉ</t>
  </si>
  <si>
    <t>https://community.secop.gov.co/Public/Tendering/OpportunityDetail/Index?noticeUID=CO1.NTC.4772313&amp;isFromPublicArea=True&amp;isModal=False</t>
  </si>
  <si>
    <t>CONTRATO DE COMPRA DE ELEMENTOS PARA MONITOREO E INVESTIGACIÓN DEL PARQUE NACIONAL NATURAL PURACÉ Y COMPRA DE EQUIPOS PARA INVESTIGACIÓN EN CAMPO DEL SFF OTÚN QUIMBAYA.</t>
  </si>
  <si>
    <t>PNN PURACE - SFF OTÚN QUIMBAYA</t>
  </si>
  <si>
    <t>https://community.secop.gov.co/Public/Tendering/OpportunityDetail/Index?noticeUID=CO1.NTC.4781929&amp;isFromPublicArea=True&amp;isModal=False</t>
  </si>
  <si>
    <t>JULIAN ANDRES SALAS CHACON</t>
  </si>
  <si>
    <t>COMPRA DE INSUMOS, ACCESORIOS Y SUPLEMENTOS ALIMENTICIOS PARA LOS EQUINOS ADSCRITOS AL INVENTARIO DEL PARQUE NACIONAL NATURAL PURACÉ.</t>
  </si>
  <si>
    <t>https://community.secop.gov.co/Public/Tendering/OpportunityDetail/Index?noticeUID=CO1.NTC.4795995&amp;isFromPublicArea=True&amp;isModal=False</t>
  </si>
  <si>
    <t>80131500 Cód. 80131500 - Arrendamiento o alquiler de propiedades o edificios</t>
  </si>
  <si>
    <t>CARLOS MARIO RIVERA VALENCIA</t>
  </si>
  <si>
    <t>CONTRATO DE ARRENDAMIENTO DE TRES CELDAS DE PARQUEO CUBIERTO PARA EL PARQUE AUTOMOTOR ADSCRITO A LA DTAO.</t>
  </si>
  <si>
    <t>ARRENDAMIENTO</t>
  </si>
  <si>
    <t>https://community.secop.gov.co/Public/Tendering/OpportunityDetail/Index?noticeUID=CO1.NTC.4164606&amp;isFromPublicArea=True&amp;isModal=False</t>
  </si>
  <si>
    <t>CONTRATO DE ARRENDAMIENTO DE UN ESPACIO DE LOTE DE TERRENO UBICADO EN EL MUNICIPIO DE URRAO (CORREGIMIENTOS CERCANOS), PARA EL RESGUARDO Y PROTECCIÓN DE 17 SEMOVIENTES DEL PARQUE NACIONAL NATURAL LAS ORQUÍDEAS DE PARQUES NACIONALES NATURALES DE COLOMBIA</t>
  </si>
  <si>
    <t>https://community.secop.gov.co/Public/Tendering/OpportunityDetail/Index?noticeUID=CO1.NTC.4369697&amp;isFromPublicArea=True&amp;isModal=Fals</t>
  </si>
  <si>
    <t>72131700 Cód. 72131700 - Construcción de infraestructura</t>
  </si>
  <si>
    <t>SIRIUS INGENIERIA S.A.S</t>
  </si>
  <si>
    <t>CONTRATO DE OBRA PARA LA ADECUACIÓN DE INFRAESTRUCTURA, INCLUYENDO MANO DE OBRA CALIFICADA Y MATERIALES NECESARIOS DE LA SEDE OPERATIVA (CABAÑA) DEL PNN NEVADO DEL HUILA,UBICADA EN EL MUNICIPIO DE IQUIRA – HUILA VEREDA JUANCHO.</t>
  </si>
  <si>
    <t>4 SELECCIÓN ABREVIADA</t>
  </si>
  <si>
    <t>OBRA</t>
  </si>
  <si>
    <t>https://community.secop.gov.co/Public/Tendering/OpportunityDetail/Index?noticeUID=CO1.NTC.4772081&amp;isFromPublicArea=True&amp;isModal=False</t>
  </si>
  <si>
    <t>JHON ALEXIS FRANCO PADILLA</t>
  </si>
  <si>
    <t>PRESTACIÓN DE SERVICIOS PROFESIONALES PARA LA IMPLEMENTACIÓN DEL PLAN DE MANEJO, PLAN ESPECIAL DE PROTECCIÓN, CON ÉNFASIS EN USO, OCUPACIÓN Y TENENCIA Y EL PROGRAMA DE RESTAURACIÓN DEL PNN LAS HERMOSAS.</t>
  </si>
  <si>
    <t>PNN LAS HERMOSAS-GLORIA VALENCIA DE CASTAÑO</t>
  </si>
  <si>
    <t>https://community.secop.gov.co/Public/Tendering/OpportunityDetail/Index?noticeUID=CO1.NTC.4029133&amp;isFromPublicArea=True&amp;isModal=False</t>
  </si>
  <si>
    <t>SORAIDA CASTILLO LOZADA</t>
  </si>
  <si>
    <t>PRESTACIÓN DE SERVICIOS OPERATIVOS Y DE APOYO A LA GESTIÓN PARA ADELANTAR ACTIVIDADES RELACIONADAS CON LOS TEMAS DE PREVENCIÓN, VIGILANCIA Y CONTROL EN LOS CUATRO SECTORES DE MANEJO DEL PARQUE NACIONAL NATURAL LAS HERMOSAS, FACILITANDO ASÍ LA IMPLEMENTACIÓN DEL PLAN DE MANEJO DEL ÁREA PROTEGIDA, EL PLAN ESPECIAL DE PROTECCIÓN DEL PNN LAS HERMOSAS Y LAS LÍNEAS ESTRATÉGICAS DEL CORREDOR DE CORDILLERA CENTRAL.</t>
  </si>
  <si>
    <t>https://community.secop.gov.co/Public/Tendering/OpportunityDetail/Index?noticeUID=CO1.NTC.4030686&amp;isFromPublicArea=True&amp;isModal=False</t>
  </si>
  <si>
    <t>FREDY BERNEL MEDINA RIOS</t>
  </si>
  <si>
    <t>PRESTACIÓN DE SERVICIOS OPERATIVOS Y DE APOYO A LA GESTIÓN PARA ADELANTAR ACTIVIDADES DE PREVENCIÓN, VIGILANCIA Y CONTROL EN LOS CUATRO SECTORES DE MANEJO DEL PNN LAS HERMOSAS, EN EL MARCO DE LA IMPLEMENTACIÓN DEL PLAN DE MANEJO, EL PLAN ESPECIAL DE PROTECCIÓN DEL PNN LAS HERMOSAS Y LAS LÍNEAS ESTRATÉGICAS DEL CORREDOR DE CORDILLERA CENTRAL</t>
  </si>
  <si>
    <t>https://community.secop.gov.co/Public/Tendering/OpportunityDetail/Index?noticeUID=CO1.NTC.4030617&amp;isFromPublicArea=True&amp;isModal=False</t>
  </si>
  <si>
    <t>NATALY GUAPACHA QUINTERO</t>
  </si>
  <si>
    <t>PRESTACIÓN DE SERVICIOS TÉCNICOS Y DE APOYO A LA GESTIÓN PARA FACILITAR LA IMPLEMENTACIÓN DEL PLAN DE MANEJO DEL PNN LAS HERMOSAS, EN SUS CUATRO (4) SECTORES DE MANEJO, ESPECIALMENTE EN LO RELACIONADO AL EJERCICIO DE AUTORIDAD AMBIENTAL; APOYO AL PROCESO DE COMUNICACIÓN Y EDUCACIÓN AMBIENTAL, Y EL PROCESO ESTRATÉGICO DEL CORREDOR DE CORDILLERA CENTRAL</t>
  </si>
  <si>
    <t>https://community.secop.gov.co/Public/Tendering/OpportunityDetail/Index?noticeUID=CO1.NTC.4040823&amp;isFromPublicArea=True&amp;isModal=False</t>
  </si>
  <si>
    <t>004 C</t>
  </si>
  <si>
    <t>1,113.689.945</t>
  </si>
  <si>
    <t>LUIS RICARDO MORALES CARRANZA</t>
  </si>
  <si>
    <t>PRESTACIÓN DE SERVICIOS TÉCNICOS Y DE APOYO A LA GESTIÓN PARA FACILITAR LA IMPLEMENTACIÓN DEL PLAN DE MANEJO DEL PNN LAS HERMOSAS EN LOS CUATRO (4) SECTORES DE MANEJO, ESPECIALMENTE EN SU LÍNEA ESTRATÉGICA DE USO, OCUPACIÓN Y TENENCIA EN SUS COMPONENTES DE SANEAMIENTO, RESTAURACIÓN Y ACUERDOS DE VOLUNTADES.</t>
  </si>
  <si>
    <t>https://community.secop.gov.co/Public/Tendering/OpportunityDetail/Index?noticeUID=CO1.NTC.4041055&amp;isFromPublicArea=True&amp;isModal=False</t>
  </si>
  <si>
    <t>URIEL RODRIGO QUICENO MOLANO</t>
  </si>
  <si>
    <t>PRESTAR SERVICIOS DE APOYO A LA GESTIÓN PARA LA IMPLEMENTACIÓN DEL PROTOCOLO DE PREVENCIÓN, VIGILANCIA Y CONTROL EN EL PARQUE NACIONAL NATURAL SELVA DE FLORENCIA.</t>
  </si>
  <si>
    <t>https://community.secop.gov.co/Public/Tendering/OpportunityDetail/Index?noticeUID=CO1.NTC.4134024&amp;isFromPublicArea=True&amp;isModal=False</t>
  </si>
  <si>
    <t>SANDRA MILENA LOPEZ GIRALDO</t>
  </si>
  <si>
    <t>PRESTAR SERVICIOS DE APOYO A LA GESTIÓN PARA LA IMPLEMENTACIÓN DEL PROTOCOLO DE PREVENCIÓN, VIGILANCIA Y CONTROL EN EL PARQUE NACIONAL NATURAL SELVA DE FLORENCIA</t>
  </si>
  <si>
    <t>https://community.secop.gov.co/Public/Tendering/OpportunityDetail/Index?noticeUID=CO1.NTC.4133017&amp;isFromPublicArea=True&amp;isModal=False</t>
  </si>
  <si>
    <t>JOSE ORLANDO MARULANDA ARCILA</t>
  </si>
  <si>
    <t>PRESTAR LOS SERVICIOS ASISTENCIALES PARA DESARROLLAR LABORES DE CAMPO QUE IMPULSEN EL DESARROLLO DEL PORTAFOLIO DE INVESTIGACIONES Y EL PROGRAMA DE MONITORES DEL PARQUE, ASI COMO RESTAURACIÓN ECOLÓGICA Y PREVENCIÓN, VIGILANCIA Y CONTROL EN EL PNN SELVA DE FLORENCIA</t>
  </si>
  <si>
    <t>https://community.secop.gov.co/Public/Tendering/OpportunityDetail/Index?noticeUID=CO1.NTC.4134328&amp;isFromPublicArea=True&amp;isModal=False</t>
  </si>
  <si>
    <t>JORGE IVAN HENAO LÓPEZ</t>
  </si>
  <si>
    <t>https://community.secop.gov.co/Public/Tendering/OpportunityDetail/Index?noticeUID=CO1.NTC.4134865&amp;isFromPublicArea=True&amp;isModal=False</t>
  </si>
  <si>
    <t>CESAR AUGUSTO HENAO OSORIO</t>
  </si>
  <si>
    <t>https://community.secop.gov.co/Public/Tendering/OpportunityDetail/Index?noticeUID=CO1.NTC.4134275&amp;isFromPublicArea=True&amp;isModal=False</t>
  </si>
  <si>
    <t>ALEJANDRO LOPEZ MAYA</t>
  </si>
  <si>
    <t>PRESTAR LOS SERVICIOS DE APOYO A LA GESTIÓN PARA DESARROLLAR LABORES DE CAMPO Y EN RESTAURACIÓN ECÓLOGICA Y PREVENCION, VIGILANCIA Y CONTROL EN EL PARQUE NACIONAL NATURAL SELVA DE FLORENCIA</t>
  </si>
  <si>
    <t>https://community.secop.gov.co/Public/Tendering/OpportunityDetail/Index?noticeUID=CO1.NTC.4133865&amp;isFromPublicArea=True&amp;isModal=False</t>
  </si>
  <si>
    <t>OMAIRA HENAO GIRALDO</t>
  </si>
  <si>
    <t>https://community.secop.gov.co/Public/Tendering/OpportunityDetail/Index?noticeUID=CO1.NTC.4140134&amp;isFromPublicArea=True&amp;isModal=False</t>
  </si>
  <si>
    <t>JEFERSON BETANCUR LOAIZA</t>
  </si>
  <si>
    <t>PRESTAR LOS SERVICIOS ASISTENCIALES PARA DESARROLLAR LABORES DE CAMPO QUE IMPULSEN EL DESARROLLO DEL PORTAFOLIO DE INVESTIGACIONES Y EL PROGRAMA DE MONITOREO DEL PARQUE, ASÍ COMO RESTAURACIÓN ECOLÓGICA Y PREVENCIÓN, VIGILANCIA Y CONTROL EN EL PNN SELVA DE FLORENCIA</t>
  </si>
  <si>
    <t>https://community.secop.gov.co/Public/Tendering/OpportunityDetail/Index?noticeUID=CO1.NTC.4138098&amp;isFromPublicArea=True&amp;isModal=False</t>
  </si>
  <si>
    <t>RIGOBERTO LANCHEROS MURILLO</t>
  </si>
  <si>
    <t>https://community.secop.gov.co/Public/Tendering/OpportunityDetail/Index?noticeUID=CO1.NTC.4140314&amp;isFromPublicArea=True&amp;isModal=False</t>
  </si>
  <si>
    <t>KAREN LISBETH BALLEN REYES</t>
  </si>
  <si>
    <t>PRESTACIÓN DE SERVICIOS OPERATIVOS Y DE APOYO A LA GESTIÓN PARA ADELANTAR ACTIVIDADES RELACIONADAS CON LOS TEMAS DE PREVENCIÓN, VIGILANCIA Y CONTROL EN LOS CUATRO SECTORES DE MANEJO, FACILITANDO LA IMPLEMENTACIÓN DEL PLAN DE MANEJO DEL ÁREA PROTEGIDA, EL PLAN ESPECIAL DE PROTECCIÓN DEL PNN LAS HERMOSAS Y LAS LINEAS ESTRATÉGICAS DEL CORREDOR DE CORDILLERA CENTRAL</t>
  </si>
  <si>
    <t>https://community.secop.gov.co/Public/Tendering/OpportunityDetail/Index?noticeUID=CO1.NTC.4153634&amp;isFromPublicArea=True&amp;isModal=False</t>
  </si>
  <si>
    <t>RICARDO ANDRES GARCIA ARANGO</t>
  </si>
  <si>
    <t>PRESTAR LOS SERVICIOS DE APOYO A LA GESTIÓN PARA DESARROLLAR LABORES DE CAMPO Y EN RESTAURACIÓN ECOLÓGICA Y PREVENCIÓN, VIGILANCIA Y CONTROL EN EL PARQUE NACIONAL NATURAL SELVA DE FLORENCIA</t>
  </si>
  <si>
    <t>JOSE MARCELINO SANABRIA OSPINA</t>
  </si>
  <si>
    <t>https://community.secop.gov.co/Public/Tendering/OpportunityDetail/Index?noticeUID=CO1.NTC.4164024&amp;isFromPublicArea=True&amp;isModal=False</t>
  </si>
  <si>
    <t>DUBERNEY GIRALDO GARCÍA</t>
  </si>
  <si>
    <t>PRESTACIÓN DE SERVICIOS TÉCNICOS EN EL PARQUE NACIONAL NATURAL SELVA DE FLORENCIA, PARA IMPLEMENTAR EL PROTOCOLO DE PREVENCIÓN, VIGILANCIA Y CONTROL DEL ÁREA PROTEGIDA, E IMPULSAR LOS PROCESOS DE RESTAURACIÓN Y DE CONECTIVIDAD ECOLÓGICA</t>
  </si>
  <si>
    <t>https://community.secop.gov.co/Public/Tendering/OpportunityDetail/Index?noticeUID=CO1.NTC.4164441&amp;isFromPublicArea=True&amp;isModal=False</t>
  </si>
  <si>
    <t>DANIEL FRANCISCO IZQUIERDO ACOSTA</t>
  </si>
  <si>
    <t xml:space="preserve">PRESTAR SERVICIOS PROFESIONALES PARA IMPLEMENTAR LA ESTRATEGIA DE USO, OCUPACIÓN Y TENENCIA –UOT, ASÍ COMO LA PROMOCIÓN DE LOS MOSAICOS DE CONSERVACIÓN PRIORIZADOS DEL PARQUE NACIONAL NATURAL SELVA DE FLORENCIA </t>
  </si>
  <si>
    <t>https://community.secop.gov.co/Public/Tendering/OpportunityDetail/Index?noticeUID=CO1.NTC.4343794&amp;isFromPublicArea=True&amp;isModal=False</t>
  </si>
  <si>
    <t>https://community.secop.gov.co/Public/Tendering/OpportunityDetail/Index?noticeUID=CO1.NTC.4601373&amp;isFromPublicArea=True&amp;isModal=False</t>
  </si>
  <si>
    <t>DAIRO GIRALDO GALINDEZ</t>
  </si>
  <si>
    <t xml:space="preserve"> PRESTACIÓN DE SERVICIOS OPERATIVOS Y DE APOYO A LA GESTIÓN PARA LA IMPLEMENTACIÓN DEL PLAN DE MANEJO DEL PARQUE, EL PLAN ESPECIAL DE PROTECCIÓN DEL MISMO Y LAS LÍNEAS ESTRATÉGICAS DEL CORREDOR DE CORDILLERA CENTRAL, ESPECIALMENTE EN LO RELACIONADO CON EL LINEAMIENTO INSTITUCIONAL DE RESTAURACIÓN ECOLÓGICA PARTICIPATIVA Y LA ESTRATEGIA DE PREVENCIÓN, VIGILANCIA Y CONTROL EN LOS CUATRO SECTORES DE MANEJO DEL PARQUE NACIONAL NATURAL LAS HERMOSAS.</t>
  </si>
  <si>
    <t>https://community.secop.gov.co/Public/Tendering/OpportunityDetail/Index?noticeUID=CO1.NTC.4672442&amp;isFromPublicArea=True&amp;isModal=False</t>
  </si>
  <si>
    <t>AMILVIA ACOSTA CASTAÑEDA</t>
  </si>
  <si>
    <t>PRESTAR SERVICIOS PROFESIONALES PARA IMPLEMENTAR LA ESTRATEGIA DE USO, OCUPACIÓN Y TENENCIA –UOT, ASÍ COMO LA PROMOCIÓN DE LOS MOSAICOS DE CONSERVACIÓN PRIORIZADOS DEL PARQUE NACIONAL NATURAL SELVA DE FLORENCIA</t>
  </si>
  <si>
    <t>https://community.secop.gov.co/Public/Tendering/OpportunityDetail/Index?noticeUID=CO1.NTC.4894042&amp;isFromPublicArea=True&amp;isModal=False</t>
  </si>
  <si>
    <t>GUSTAVO ALBERTO CARDENAS RODRIGUEZ</t>
  </si>
  <si>
    <t>PRESTAR LOS SERVICIOS DE APOYO A LA GESTIÓN PARA DESARROLLAR LABORES DE CAMPO Y EN RESTAURACIÓN ECOLÓGICA Y PREVENCIÓN, VIGILANCIA Y CONTROL EN EL PARQUE NACIONAL NATURAL SELVA DE FLORENCIA.</t>
  </si>
  <si>
    <t>https://community.secop.gov.co/Public/Tendering/ContractNoticePhases/View?PPI=CO1.PPI.25546102&amp;isFromPublicArea=True&amp;isModal=False</t>
  </si>
  <si>
    <t>78180100 Cód. 78180100 - Servicios de reparación o de vehículos</t>
  </si>
  <si>
    <t>SERVIGAS CINTAS Y LUJOS SAS</t>
  </si>
  <si>
    <t>SERVICIO TÉCNICO ESPECIALIZADO PARA EL MANTENIMIENTO PREVENTIVO Y CORRECTIVO DE LOS VEHÍCULOS Y MOTOCICLETAS ASIGNADOS AL PARQUE AUTOMOTOR DEL PNN LOS NEVADOS, QUE INCLUYA MANO DE OBRA, REPUESTOS, ACCESORIOS ORIGINALES Y REVISIÓN TÉCNICO- MECÁNICA.</t>
  </si>
  <si>
    <t>https://community.secop.gov.co/Public/Tendering/ContractNoticePhases/View?PPI=CO1.PPI.25010217&amp;isFromPublicArea=True&amp;isModal=False</t>
  </si>
  <si>
    <t>INVERSIONES AEREAS INVERSA SAS</t>
  </si>
  <si>
    <t>SUMINISTRO DE TIQUETES AÉREOS EN RUTAS REGIONALES Y NACIONALES PARA FACILITAR EL DESPLAZAMIENTO DE LOS FUNCIONARIOS Y CONTRATISTAS PARA EL CUMPLIMIENTO DE LA MISIÓN INSTITUCIONAL DEL PARQUE NACIONAL NATURAL LAS HERMOSAS – GLORIA VALENCIA DE CASTAÑO</t>
  </si>
  <si>
    <t>https://community.secop.gov.co/Public/Tendering/OpportunityDetail/Index?noticeUID=CO1.NTC.4438003&amp;isFromPublicArea=True&amp;isModal=False</t>
  </si>
  <si>
    <t>72102103 Servicio de exterminación o fumigación</t>
  </si>
  <si>
    <t>ECO KONTROL MIP S.A.S</t>
  </si>
  <si>
    <t>CONTRATO DE SUMINISTRO DE SERVICIO PARA LA EXTERMINACIÓN DE PLAGAS EN LA DIRECCIÓN TERRITORIAL ANDES OCCIDENTALES DE PARQUES NACIONALES NATURALES DE COLOMBIA, PARA FACILITAR LA ADMINISTRACIÓN Y MANEJO DE LAS ÁREAS PROTEGIDAS.</t>
  </si>
  <si>
    <t>https://community.secop.gov.co/Public/Tendering/OpportunityDetail/Index?noticeUID=CO1.NTC.4436390&amp;isFromPublicArea=True&amp;isModal=False</t>
  </si>
  <si>
    <t>JOAQUIN GONZALEZ LUCUMI</t>
  </si>
  <si>
    <t>SUMINISTRO DE MANTENIMIENTO PREVENTIVO Y CORRECTIVO, INCLUYENDO MANO DE OBRA CALIFICADA, REPUESTOS ORIGINALES, REVISIÓN TÉCNICO MECÁNICA Y DEL SISTEMA DE GAS NATURAL VEHICULAR DE LOS VEHÍCULOS ASIGNADOS AL PARQUE NACIONAL NATURAL LAS HERMOSAS – GLORIA VALENCIA DE CASTAÑO.</t>
  </si>
  <si>
    <t>https://community.secop.gov.co/Public/Tendering/OpportunityDetail/Index?noticeUID=CO1.NTC.4553962&amp;isFromPublicArea=True&amp;isModal=False</t>
  </si>
  <si>
    <t>CARLOS AUGUSTO GONZALEZ RAMIREZ</t>
  </si>
  <si>
    <t>CONTRATO DE SUMINISTRO DE SERVICIO DE VIGILANCIA Y MONITOREO VÍA TELÉFONO CON SU RESPECTIVO KIT DE VIGILANCIA EN LA SUBSEDE DE GESTIÓN DE LA DIRECCIÓN TERRITORIAL ANDES OCCIDENTALES EN LA CIUDAD DE POPAYÁN, SEDE CENTRO.</t>
  </si>
  <si>
    <t>DTAO-SUBSEDE</t>
  </si>
  <si>
    <t>https://community.secop.gov.co/Public/Tendering/OpportunityDetail/Index?noticeUID=CO1.NTC.4566095&amp;isFromPublicArea=True&amp;isModal=False</t>
  </si>
  <si>
    <t>ESTEBAN ARCILA HENAO</t>
  </si>
  <si>
    <t>SUMINISTRO DEL SERVICIO DE MANTENIMIENTO PREVENTIVO Y CORRECTIVO, INCLUYENDO MANO DE OBRA, REPUESTOS ORIGINALES DE LA MAQUINARIA Y EQUIPO (GUADAÑAS Y TALADROS AHOYADORES) ADSCRITOS AL PARQUE NACIONAL NATURAL SELVA DE FLORENCIA EN EL MUNICIPIO DE SAMANA DEPARTAMENTO DE CALDAS.</t>
  </si>
  <si>
    <t>https://community.secop.gov.co/Public/Tendering/OpportunityDetail/Index?noticeUID=CO1.NTC.4678932&amp;isFromPublicArea=True&amp;isModal=False</t>
  </si>
  <si>
    <t>MAIRA ALEXANDRA MUÑOZ CASTILLO</t>
  </si>
  <si>
    <t>CONTRATO DE SUMINISTRO PARA EL MANTENIMIENTO PREVENTIVO Y CORRECTIVO, INCLUYENDO MANO DE OBRA, REPUESTOS Y ACCESORIOS ORIGINALES, Y EL TRÁMITE DE CERTIFICADO DE REVISIÓN TÉCNICO MECÁNICA, PARA LOS VEHÍCULOS ADSCRITOS AL PNN PURACÉ.</t>
  </si>
  <si>
    <t>PNN ´PURACE</t>
  </si>
  <si>
    <t>https://community.secop.gov.co/Public/Tendering/OpportunityDetail/Index?noticeUID=CO1.NTC.4721973&amp;isFromPublicArea=True&amp;isModal=False</t>
  </si>
  <si>
    <t>CRR SOLUCIONES INTEGRALES SAS</t>
  </si>
  <si>
    <t>CONTRATO PARA EL MANTENIMIENTO PREVENTIVO Y CORRECTIVO DE LA MAQUINARIA Y EQUIPOS DEL SFF OTÚN QUIMBAYA</t>
  </si>
  <si>
    <t>https://community.secop.gov.co/Public/Tendering/OpportunityDetail/Index?noticeUID=CO1.NTC.4792537&amp;isFromPublicArea=True&amp;isModal=False</t>
  </si>
  <si>
    <t>SUMINISTRO DE MANTENIMIENTO PREVENTIVO Y CORRECTIVO DE LOS VEHÍCULOS ADSCRITOS AL PNN CUEVA DE LOS GUÁCHAROS, INCLUYENDO EL SUMINISTRO DE REPUESTOS Y ACCESORIOS ORIGINALES Y MANO DE OBRA, ASÍ COMO LA GESTIÓN Y TRÁMITE DE REVISIÓN Y EXPEDICIÓN DEL CERTIFICADO DE TÉCNICO-MECÁNICA</t>
  </si>
  <si>
    <t>PNN CUEVA DE LOS GUACHAROS</t>
  </si>
  <si>
    <t>https://community.secop.gov.co/Public/Tendering/OpportunityDetail/Index?noticeUID=CO1.NTC.4807297&amp;isFromPublicArea=True&amp;isModal=False</t>
  </si>
  <si>
    <t>MOTOREPUESTOS OSCAR S.A.S</t>
  </si>
  <si>
    <t>CONTRATAR EL SERVICIO DE MANTENIMIENTO PREVENTIVO Y CORRECTIVO, INCLUYENDO REPUESTOS ORIGINALES Y MANO DE OBRA CALIFICADA EN UN TALLER UBICADO EN EL MUNICIPIO DE SANTA MARÍA (HUILA) PARA LAS MOTOCICLETAS ASIGNADAS AL PARQUE NACIONAL NATURAL NEVADO DEL HUILA.</t>
  </si>
  <si>
    <t>FACTUTA</t>
  </si>
  <si>
    <t>https://community.secop.gov.co/Public/Tendering/OpportunityDetail/Index?noticeUID=CO1.NTC.4841081&amp;isFromPublicArea=True&amp;isModal=False</t>
  </si>
  <si>
    <t>JIMMY ALEXANDER PIMENTEL SÁNCHEZ</t>
  </si>
  <si>
    <t>SUMINISTRO DEL SERVICIO DE MANTENIMIENTO PREVENTIVO Y CORRECTIVO PARA LOS EQUIPOS DE OFICINA COMO COMPUTADORES (PORTÁTILES Y DE ESCRITORIO), PLANTA TELEFÓNICA Y PERIFÉRICOS, INCLUIDA MANO DE OBRA, ACCESORIOS Y REPUESTOS ORIGINALES (U HOMOLOGADOS), ADSCRITOS AL INVENTARIO DEL PARQUE NACIONAL NATURAL LOS NEVADOS.</t>
  </si>
  <si>
    <t>https://community.secop.gov.co/Public/Tendering/OpportunityDetail/Index?noticeUID=CO1.NTC.4857623&amp;isFromPublicArea=True&amp;isModal=False</t>
  </si>
  <si>
    <t>YURANY BAUTISTA RODRIGUEZ</t>
  </si>
  <si>
    <t>CONTRATO DE SUMINISTRO DE MANTENIMIENTO PREVENTIVO Y CORRECTIVO QUE INCLUYA MANO DE OBRA Y REPUESTOS PARA LOS EQUIPOS DE CÓMPUTO E IMPRESORAS DEL PARQUE NACIONAL NATURAL LAS ORQUÍDEAS.</t>
  </si>
  <si>
    <t>https://community.secop.gov.co/Public/Tendering/OpportunityDetail/Index?noticeUID=CO1.NTC.4862065&amp;isFromPublicArea=True&amp;isModal=False</t>
  </si>
  <si>
    <t>C.I. DESARROLLO E INGENIERIA S.A.S.</t>
  </si>
  <si>
    <t>SUMINISTRO DE SERVICIOS DE MANTENIMIENTO PREVENTIVO Y CORRECTIVO PARA LOS EQUIPOS DE RADIO COMUNICACIONES DEL PNN LOS NEVADOS, QUE INCLUYA MANO DE OBRA Y REPUESTOS ORIGINALES.</t>
  </si>
  <si>
    <t>N/A</t>
  </si>
  <si>
    <t>https://community.secop.gov.co/Public/Tendering/OpportunityDetail/Index?noticeUID=CO1.NTC.4929570&amp;isFromPublicArea=True&amp;isModal=False</t>
  </si>
  <si>
    <t>EGIDIO ZULUAGA MUÑOZ</t>
  </si>
  <si>
    <t>CONTRATO DE COMPRA DE VALES PARA GARANTIZAR EL SUMINISTRO DE COMBUSTIBLE (GASOLINA CORRIENTE) PARA EL BUEN FUNCIONAMIENTO DE LOS VEHÍCULOS, GUADAÑAS Y AHOYADORES  ADSCRITOS AL PARQUE NACIONAL NATURAL SELVA DE FLORENCIA EN EL CORREGIMIENTO DE FLORENCIA, CALDAS, A TRAVÉS DE UNA ESTACIÓN DE SERVICIO CON COBERTURA DE SERVICIO ESPECÍFICAMENTE EN EL  CORREGIMIENTO DE FLORENCIA, DEPARTAMENTO DE CALDAS.</t>
  </si>
  <si>
    <t>https://community.secop.gov.co/Public/Tendering/OpportunityDetail/Index?noticeUID=CO1.NTC.4207761&amp;isFromPublicArea=True&amp;isModal=False</t>
  </si>
  <si>
    <t>LENER ANDRES OSPINA MUÑOZ</t>
  </si>
  <si>
    <t>COMPRA DE RACIONES DE CAMPO CON DESTINO AL PARQUE NACIONAL NATURAS LAS HERMOSAS -GLORIA VALENCIA DE CASTAÑO, QUE FACILITEN EL DESARROLLO DE LAS ACTIVIDADES DE PREVENCIÓN, VIGILANCIA Y CONTROL; Y USO, OCUPACIÓN Y TENENCIA, EN EL MARCO DE LOS RECORRIDOS DE CAMPO DENTRO DEL ÁREA PROTEGIDA Y EN SU ZONA DE INFLUENCIA.</t>
  </si>
  <si>
    <t>https://community.secop.gov.co/Public/Tendering/OpportunityDetail/Index?noticeUID=CO1.NTC.4427513&amp;isFromPublicArea=True&amp;isModal=False</t>
  </si>
  <si>
    <t>CONSULTING GROUP FIRE &amp; SAFETY COLOMBIA SAS - CFS GROUP COLOMBIA SAS</t>
  </si>
  <si>
    <t>COMPRA DE ELEMENTOS DE PROTECCIÓN PERSONAL Y SEGURIDAD LABORAL COMO SOPORTE PARA EL CUMPLIMIENTO DEL PLAN DE EMERGENCIAS DEL PARQUE NACIONAL NATURAL LOS NEVADOS</t>
  </si>
  <si>
    <t>https://community.secop.gov.co/Public/Tendering/OpportunityDetail/Index?noticeUID=CO1.NTC.4429870&amp;isFromPublicArea=True&amp;isModal=False</t>
  </si>
  <si>
    <t>COMERCIALIZADORA SOSAMED SAS</t>
  </si>
  <si>
    <t>CONTRATO DE COMPRA DE ELEMENTOS REQUERIDOS PARA LA ATENCIÓN A VISITANTES Y PERSONAL DE LA DIRECCIÓN TERRITORIAL ANDES OCCIDENTALES DE PARQUES NACIONALES NATURALES DE COLOMBIA, PARA FACILITAR LA ADMINISTRACIÓN Y MANEJO DE LAS ÁREAS PROTEGIDAS.</t>
  </si>
  <si>
    <t>https://community.secop.gov.co/Public/Tendering/OpportunityDetail/Index?noticeUID=CO1.NTC.4444083&amp;isFromPublicArea=True&amp;isModal=False</t>
  </si>
  <si>
    <t>ESINCOL DJ S.A.S</t>
  </si>
  <si>
    <t>COMPRA DE CAMPAMENTOS DE ALTA MONTAÑA DEL PARQUE NACIONAL NATURAL COMPLEJO VOLCÁNICO DOÑA JUANA CASCABEL</t>
  </si>
  <si>
    <t>https://community.secop.gov.co/Public/Tendering/OpportunityDetail/Index?noticeUID=CO1.NTC.4669667&amp;isFromPublicArea=True&amp;isModal=False</t>
  </si>
  <si>
    <t>INGENIERIA E INFRAESTRUCTURA DE COLOMBIA S.A.S</t>
  </si>
  <si>
    <t>COMPRA DE ELEMENTOS DE ALOJAMIENTO Y CAMPAÑA PARA REALIZAR SALIDAS DE CAMPO EN EL PARQUE NACIONAL NATURAL NEVADO DEL HUILA, EN CUMPLIMIENTO DE LAS ACTIVIDADES MISIONALES DEL ÁREA PROTEGIDA</t>
  </si>
  <si>
    <t>https://community.secop.gov.co/Public/Tendering/OpportunityDetail/Index?noticeUID=CO1.NTC.4785362&amp;isFromPublicArea=True&amp;isModal=False</t>
  </si>
  <si>
    <t>49121500 Cód. 49121500 - Equipos para acampada y exterior</t>
  </si>
  <si>
    <t>COMPRA DE EQUIPO DE CAMPING PARA EL PNN CUEVA DE LOS GUÁCHAROS</t>
  </si>
  <si>
    <t>https://community.secop.gov.co/Public/Tendering/OpportunityDetail/Index?noticeUID=CO1.NTC.4868742&amp;isFromPublicArea=True&amp;isModal=False</t>
  </si>
  <si>
    <t>SODEXO SERVICIOS DE BENEFICIOS E INCENTIVOS COLOMBIA S.A.S.</t>
  </si>
  <si>
    <t>COMPRA DE VALES Y/O TARJETAS DE CIRCULACIÓN NACIONAL PARA EL SUMINISTRO DE COMBUSTIBLE A TRAVÉS DE UNA RED DE ESTABLECIMIENTOS COMERCIALES NACIONALES ESPECIALIZADOS, QUE GARANTICEN EL ABASTECIMIENTO DE COMBUSTIBLE NECESARIO PARA LOS VEHÍCULOS ADSCRITOS AL PARQUE AUTOMOTOR DEL PARQUE NACIONAL NATURAL LAS HERMOSAS – GLORIA VALENCIA DE CATAÑO.</t>
  </si>
  <si>
    <t>https://community.secop.gov.co/Public/Tendering/OpportunityDetail/Index?noticeUID=CO1.NTC.4872308&amp;isFromPublicArea=True&amp;isModal=False</t>
  </si>
  <si>
    <t>DANIEL DAVID CORTES PRIETO</t>
  </si>
  <si>
    <t>COMPRA DE MOBILIARIO PARA EL PNN CUEVA DE LOS GUÁCHAROS</t>
  </si>
  <si>
    <t>https://community.secop.gov.co/Public/Tendering/OpportunityDetail/Index?noticeUID=CO1.NTC.4899044&amp;isFromPublicArea=True&amp;isModal=False</t>
  </si>
  <si>
    <t>R&amp;G SOLUTION GROUP SAS</t>
  </si>
  <si>
    <t>COMPRA DE RACIONES DE CAMPAÑA PARA EL PERSONAL DEL PNN LOS NEVADOS EN EL DESARROLLO DE LABORES DE PREVENCIÓN, VIGILANCIA Y CONTROL DEL ÁREA PROTEGIDA</t>
  </si>
  <si>
    <t>COMERCIAL RINO S.A.S</t>
  </si>
  <si>
    <t>CONTRATO DE COMPRA DE LLANTAS PARA LOS VEHÍCULOS CAMIONETA Y MOTOCICLETA ADSCRITOS AL INVENTARIO DEL SF ISLA DE LA COROTA</t>
  </si>
  <si>
    <t>https://community.secop.gov.co/Public/Tendering/OpportunityDetail/Index?noticeUID=CO1.NTC.4945116&amp;isFromPublicArea=True&amp;isModal=False</t>
  </si>
  <si>
    <t>JURIDIA ESMITH MEJIA VILLA</t>
  </si>
  <si>
    <t xml:space="preserve">PRESTACIÓN DE SERVICIOS ASISTENCIALES Y DE APOYO A LA GESTIÓN ADMINISTRATIVA DE LA DIRECCIÓNTERRITORIAL ANDES OCCIDENTALES PARA LIDERAR LOS PROCESOS Y PROCEDIMIENTO DE GESTIÓN DOCUMENTAL Y ARCHIVO,
REALIZAR APOYO A LA ADMINISTRACIÓN DE LA INFORMACIÓN COMO PARTE DE LA IMPLEMENTACIÓN DEL SISTEMA DE GESTIÓN
DE LA CALIDAD EN LA DIRECCIÓN TERRITORIAL Y SUS ÁREAS PROTEGIDAS, EN ARAS DE MEJORAR LA EFICIENCIA INSTITUCIONAL.
</t>
  </si>
  <si>
    <t>https://community.secop.gov.co/Public/Tendering/OpportunityDetail/Index?noticeUID=CO1.NTC.3489232&amp;isFromPublicArea=True&amp;isModal=False</t>
  </si>
  <si>
    <t>VIGENCIA FUTURA</t>
  </si>
  <si>
    <t>157</t>
  </si>
  <si>
    <t>ELICENIA JIMENEZ CAÑAS</t>
  </si>
  <si>
    <t>PRESTACIÓN DE SERVICIOS ASISTENCIALES Y DE APOYO A LA GESTIÓN ADMINISTRATIVA DE LA DIRECCIÓN TERRITORIAL ANDES OCCIDENTALES PARA EJECUTAR LAS ACTIVIDADES DE ATENCIÓN AL USUARIO EXTERNO PRINCIPALMENTE E INTERNO, APOYAR LOS PROCESOS DE ADMINISTRACIÓN DE LA INFORMACIÓN, ENVIÓ Y RECEPCIÓN DE CORRESPONDENCIA, RECEPCIONISTA Y APOYO A PROCESOS DEL CENTRO DE DOCUMENTACIÓN, COMO PARTE DE LA IMPLEMENTACIÓN DEL SISTEMA DE GESTIÓN DE LA CALIDAD EN ARAS DE MEJORAR LA EFICIENCIA INSTITUCIONAL.</t>
  </si>
  <si>
    <t>https://community.secop.gov.co/Public/Tendering/OpportunityDetail/Index?noticeUID=CO1.NTC.3489741&amp;isFromPublicArea=True&amp;isModal=False</t>
  </si>
  <si>
    <t>160</t>
  </si>
  <si>
    <t>CRISTIAN HERNÁN ARCILA HERRERA</t>
  </si>
  <si>
    <t>PRESTACIÓN DE SERVICIOS OPERATIVOS Y DE APOYO A LA GESTIÓN PARA LA IMPLEMENTACIÓN DEL PLAN DE MANEJO DEL PNN LOS NEVADOS CON ÉNFASIS EN EL DESARROLLO DE ACTIVIDADES DEL PLAN ORDENAMIENTO ECOTURÍSTICO (POE) Y CON EL CUMPLIMIENTO DE LA SENTENCIA QUE DECLARÓ AL PNN LOS NEVADOS SUJETO DE DERECHOS.</t>
  </si>
  <si>
    <t xml:space="preserve"> PNN LOS NEVADOS</t>
  </si>
  <si>
    <t>https://community.secop.gov.co/Public/Tendering/OpportunityDetail/Index?noticeUID=CO1.NTC.3605077&amp;isFromPublicArea=True&amp;isModal=False</t>
  </si>
  <si>
    <t>160C</t>
  </si>
  <si>
    <t>DANNY FRANCISCO GUTIÉRREZ RIVILLAS</t>
  </si>
  <si>
    <t>HANNER BERMUDEZ PATIÑO</t>
  </si>
  <si>
    <t>161</t>
  </si>
  <si>
    <t>AUGUSTO LEÓN MORALES MORALES</t>
  </si>
  <si>
    <t>PRESTACIÓN DE SERVICIOS OPERATIVOS Y DE APOYO A LA GESTIÓN PARA LA IMPLEMENTACIÓN DEL PLAN DE ORDENAMIENTO ECOTURÍSTICO DEL ÁREA PROTEGIDA, CON ÉNFASIS EN LAS ACTIVIDADES RELACIONADAS CON LA ATENCIÓN Y CONTROL DE VISITANTES Y CON EL CUMPLIMIENTO DE LA SENTENCIA QUE DECLARÓ AL PNN LOS NEVADOS SUJETO DE DERECHOS</t>
  </si>
  <si>
    <t>https://community.secop.gov.co/Public/Tendering/OpportunityDetail/Index?noticeUID=CO1.NTC.3613934&amp;isFromPublicArea=True&amp;isModal=False</t>
  </si>
  <si>
    <t>162</t>
  </si>
  <si>
    <t>JUAN SEBASTIÁN CRUZ FLÓREZ</t>
  </si>
  <si>
    <t>PRESTAR LOS SERVICIOS PROFESIONALES Y DE APOYO A LA GESTIÓN EN EL ÁREA JURÍDICA DE LA DIRECCIÓN TERRITORIAL ANDES OCCIDENTALES DE PARQUES NACIONALES NATURALES DE COLOMBIA, CON LA FINALIDAD DE DAR CUMPLIMIENTO A LAS METAS Y OBJETIVOS INSTITUCIONALES Y FORTALECER LA GESTIÓN JURÍDICA ADMINISTRATIVA DE LA ENTIDAD</t>
  </si>
  <si>
    <t>https://community.secop.gov.co/Public/Tendering/OpportunityDetail/Index?noticeUID=CO1.NTC.3612134&amp;isFromPublicArea=True&amp;isModal=False</t>
  </si>
  <si>
    <t>163</t>
  </si>
  <si>
    <t>FABIÁN MAURICIO SOLORZA GALEANO</t>
  </si>
  <si>
    <t>PRESTACIÓN DE SERVICIOS OPERATIVOS Y DE APOYO A LA GESTIÓN PARA LA IMPLEMENTACIÓN DEL PROTOCOLO DE PREVENCIÓN, VIGILANCIA Y CONTROL DEL ÁREA PROTEGIDA, CON ÉNFASIS EN LAS ACTIVIDADES RELACIONADAS CON EL EJERCICIO DE LA AUTORIDAD AMBIENTAL Y CON EL CUMPLIMIENTO DE LA SENTENCIA QUE DECLARÓ EL PNN LOS NEVADOS COMO SUJETO DE DERECHOS</t>
  </si>
  <si>
    <t>https://community.secop.gov.co/Public/Tendering/OpportunityDetail/Index?noticeUID=CO1.NTC.3613587&amp;isFromPublicArea=True&amp;isModal=False</t>
  </si>
  <si>
    <t>164</t>
  </si>
  <si>
    <t>RICARDO ARTURO HERRERO FAJARDO</t>
  </si>
  <si>
    <t>PRESTACIÓN DE SERVICIOS OPERATIVOS Y DE APOYO A LA GESTIÓN PARA LA IMPLEMENTACIÓN DEL PLAN DE MANEJO DEL PNN LOS NEVADOS CON ÉNFASIS EN EL DESARROLLO DE ACTIVIDADES DEL PROTOCOLO DE PREVENCIÓN, VIGILANCIA Y CONTROL Y EN CUMPLIMIENTO DE LA SENTENCIA QUE DECLARÓ AL PNN LOS NEVADOS SUJETO DE DERECHOS</t>
  </si>
  <si>
    <t>https://community.secop.gov.co/Public/Tendering/OpportunityDetail/Index?noticeUID=CO1.NTC.3614601&amp;isFromPublicArea=True&amp;isModal=False</t>
  </si>
  <si>
    <t>164C</t>
  </si>
  <si>
    <t>JHON FREDY CASTILLO RODRÍGUEZ</t>
  </si>
  <si>
    <t>165</t>
  </si>
  <si>
    <t>GLORIA ESPERANZA TORRES MORALES</t>
  </si>
  <si>
    <t>PRESTACIÓN DE SERVICIOS TÉCNICOS Y DE APOYO A LA GESTIÓN PARA LA IMPLEMENTACIÓN DEL PLAN DE MANEJO Y EL PLAN DE ORDENAMIENTO ECOTURÍSTICO (POE) DEL PARQUE NACIONAL NATURAL LOS NEVADOS Y DEMÁS INSTRUMENTOS DE PLANEACIÓN, SEGUIMIENTO Y EVALUACIÓN ADOPTADOS INSTITUCIONALMENTE.</t>
  </si>
  <si>
    <t>https://community.secop.gov.co/Public/Tendering/OpportunityDetail/Index?noticeUID=CO1.NTC.3604068&amp;isFromPublicArea=True&amp;isModal=False</t>
  </si>
  <si>
    <t>166</t>
  </si>
  <si>
    <t>PRESTACIÓN DE SERVICIOS OPERATIVOS Y DE APOYO A LA GESTIÓN PARA LA IMPLEMENTACIÓN DEL PLAN DE ORDENAMIENTO ECOTURÍSTICO DEL ÁREA PROTEGIDA, CON ÉNFASIS EN LAS ACTIVIDADES RELACIONADAS CON LA ATENCIÓN Y CONTROL DE VISITANTES Y CON EL CUMPLIMIENTO DE LA SENTENCIA QUE DECLARÓ AL PNN LOS NEVADOS SUJETO DE DERECHOS.</t>
  </si>
  <si>
    <t>https://community.secop.gov.co/Public/Tendering/OpportunityDetail/Index?noticeUID=CO1.NTC.3604149&amp;isFromPublicArea=True&amp;isModal=False</t>
  </si>
  <si>
    <t>166 C</t>
  </si>
  <si>
    <t>MARIANA AGUDELO CASTIBLANCO</t>
  </si>
  <si>
    <t>167</t>
  </si>
  <si>
    <t>MARÍA CAMILA AGUILAR ISAZA,</t>
  </si>
  <si>
    <t>PRESTACIÓN DE SERVICIOS OPERATIVOS Y DE APOYO A LA GESTIÓN PARA LA IMPLEMENTACIÓN DEL PLAN DE MANEJO DEL PNN LOS NEVADOS CON ÉNFASIS EN EL DESARROLLO DE ACTIVIDADES DEL PROTOCOLO DE PREVENCIÓN, VIGILANCIA Y CONTROL Y EN CUMPLIMIENTO DE LA SENTENCIA QUE DECLARÓ AL PNN LOS NEVADOS SUJETO DE DERECHOS.</t>
  </si>
  <si>
    <t>https://community.secop.gov.co/Public/Tendering/OpportunityDetail/Index?noticeUID=CO1.NTC.3604487&amp;isFromPublicArea=True&amp;isModal=False</t>
  </si>
  <si>
    <t>170</t>
  </si>
  <si>
    <t>LUISA FERNANDA CHACÓN ALBA</t>
  </si>
  <si>
    <t>PRESTACIÓN DE SERVICIOS OPERATIVOS Y DE APOYO A LA GESTIÓN, PARA LA ATENCIÓN DE VISITANTES, LA IMPLEMENTACIÓN DEL PROTOCOLO DE PREVENCIÓN, VIGILANCIA Y CONTROL Y DE LA ESTRATEGIA DE EDUCACIÓN Y COMUNICACIÓN PARA LA CONSERVACIÓN DEL SANTUARIO DE FAUNA Y FLORA OTÚN QUIMBAYA</t>
  </si>
  <si>
    <t>https://community.secop.gov.co/Public/Tendering/OpportunityDetail/Index?noticeUID=CO1.NTC.3624773&amp;isFromPublicArea=True&amp;isModal=False</t>
  </si>
  <si>
    <t>171</t>
  </si>
  <si>
    <t>YESSICA CORREA ZAPATA</t>
  </si>
  <si>
    <t>PRESTACIÓN DE SERVICIOS TÉCNICOS Y DE APOYO A LA GESTIÓN COMO ASISTENTE DE LA COORDINACIÓN DEL GRUPO INTERNO DE TRABAJO DE LA DIRECCIÓN TERRITORIAL ANDES OCCIDENTALES DE PARQUES NACIONALES NATURALES DE COLOMBIA, REALIZANDO LABORES DE SEGUIMIENTO, GESTIÓN, EJECUCIÓN Y CONTROL EFICAZ DE LOS PROCESOS DEL ÁREA ADMINISTRATIVA Y FINANCIERA.</t>
  </si>
  <si>
    <t>https://community.secop.gov.co/Public/Tendering/OpportunityDetail/Index?noticeUID=CO1.NTC.3623901&amp;isFromPublicArea=True&amp;isModal=False</t>
  </si>
  <si>
    <t>JUAN DAVID SÁNCHEZ DÍAZ</t>
  </si>
  <si>
    <t>PRESTACIÓN DE SERVICIOS OPERATIVOS Y DE APOYO A LA GESTIÓN, PARA LA IMPLEMENTACIÓN DEL PROTOCOLO DE PREVENCIÓN, VIGILANCIA Y CONTROL, EL PROGRAMA DE MONITOREO E INVESTIGACIÓN, ACTIVIDADES DE MANTENIMIENTO Y RESTAURACIÓN ECOLÓGICA EN EL SANTUARIO DE FAUNA Y FLORA OTÚN QUIMBAYA.</t>
  </si>
  <si>
    <t>https://community.secop.gov.co/Public/Tendering/OpportunityDetail/Index?noticeUID=CO1.NTC.3643365&amp;isFromPublicArea=True&amp;isModal=False</t>
  </si>
  <si>
    <t>SERVICIOS SEGURIDAD STAR DE COLOMBIA LTDA</t>
  </si>
  <si>
    <t>SUMINISTRO DEL SERVICIO DE MONITOREO Y VIGILANCIA POR SISTEMA DE ALARMA PARA LA SEDE TÉCNICO ADMINISTRATIVA DEL PARQUE NACIONAL NATURAL LOS NEVADOS, UBICADA EN LA CIUDAD DE MANIZALES</t>
  </si>
  <si>
    <t>https://community.secop.gov.co/Public/Tendering/OpportunityDetail/Index?noticeUID=CO1.NTC.3569866&amp;isFromPublicArea=True&amp;isModal=False</t>
  </si>
  <si>
    <t>76111500 Cód. 76111500 - Servicios de limpieza de edificios y oficinas en general</t>
  </si>
  <si>
    <t xml:space="preserve">CBN MAAS S.A.S </t>
  </si>
  <si>
    <t>CONTRATO DE SUMINISTRO INTEGRAL DEL SERVICIO DE ASEO Y CAFETERÍA, INCLUYENDO LOS ELEMENTOS Y PRODUCTOS REQUERIDOS, Y LAS DOS (02) OPERARIAS IDÓNEAS, QUE PRESTEN LOS SERVICIOS DE MANTENIMIENTO, LIMPIEZA Y ATENCIÓN A LA CAFETERÍA EN LA SEDE TÉCNICO ADMINISTRATIVA DE LA DIRECCIÓN TERRITORIAL ANDES OCCIDENTALES UBICADA EN LA CIUDAD DE MEDELLÍN, ANTIOQUIA.</t>
  </si>
  <si>
    <t>https://community.secop.gov.co/Public/Tendering/OpportunityDetail/Index?noticeUID=CO1.NTC.3573204&amp;isFromPublicArea=True&amp;isModal=False</t>
  </si>
  <si>
    <t xml:space="preserve">ALARMAS INTELIGENTES TALAMO LTDA </t>
  </si>
  <si>
    <t>SUMINISTRO DEL SERVICIO DE VIGILANCIA PARA LA SEDE ADMINISTRATIVA DEL SANTUARIO DE FLORA ISLA DE LA COROTA Y SANTUARIO DE FLORA Y FAUNA GALERAS, SITUADA EN LA CALLE 13 NRO. 36 - 25 DEL BARRIO LA CASTELLANA, DE LA CIUDAD DE PASTO</t>
  </si>
  <si>
    <t>https://community.secop.gov.co/Public/Tendering/OpportunityDetail/Index?noticeUID=CO1.NTC.3575045&amp;isFromPublicArea=True&amp;isModal=False</t>
  </si>
  <si>
    <t>VIGILANCIA TÉCNICA DE COLOMBIA VIGITECOL LTDA.</t>
  </si>
  <si>
    <t>CONTRATO DE SUMINISTRO DE SERVICIO DE VIGILANCIA Y MONITOREO POR EL SISTEMA DE ALARMA PARA LA SEDE TÉCNICO ADMINISTRATIVA DEL PARQUE NACIONAL NATURAL TATAMÁ, UBICADA EN EL SECTOR LAS GALIAS, BARRIO LA PALMA EN EL MUNICIPIO DE SANTUARIO, RISARALDA</t>
  </si>
  <si>
    <t>PNN TATAMA</t>
  </si>
  <si>
    <t>https://community.secop.gov.co/Public/Tendering/OpportunityDetail/Index?noticeUID=CO1.NTC.3581438&amp;isFromPublicArea=True&amp;isModal=False</t>
  </si>
  <si>
    <t>COSEQUIN LTDA</t>
  </si>
  <si>
    <t>SERVICIO DE VIGILANCIA Y SEGURIDAD PRIVADA CON ARMA NO LETAL, INCLUYENDO EL MONITOREO Y SISTEMA DE ALARMAS LAS 24 HORAS, DE LUNES A LUNES, PARA LA OFICINA PRINCIPAL DE LA DIRECCIÓN TERRITORIAL ANDES OCCIDENTALES DE PARQUES NACIONALES NATURALES DE COLOMBIA, UBICADA EN LA CARRERA 42 NO 47-21 BARRIO CENTRO, TORRES DE BOMBONA EN LA CIUDAD DE MEDELLÍN (ANT)</t>
  </si>
  <si>
    <t>https://community.secop.gov.co/Public/Tendering/OpportunityDetail/Index?noticeUID=CO1.NTC.3569986&amp;isFromPublicArea=True&amp;isModal=False</t>
  </si>
  <si>
    <t>CBN MAAS S.A.S</t>
  </si>
  <si>
    <t>CONTRATO DE SUMINISTRO INTEGRAL DEL SERVICIO DE ASEO Y CAFETERÍA, EL CUAL INCLUYA LOS ELEMENTOS Y PRODUCTOS REQUERIDOS, Y UNA (01) OPERARIA IDÓNEA MEDIO TIEMPO, QUE PRESTEN LOS SERVICIOS DE MANTENIMIENTO, LIMPIEZA Y ATENCIÓN A LA CAFETERÍA EN LA SEDE ADMINISTRATIVA DEL PARQUE NACIONAL NATURAL LAS HERMOSAS – GLORIA VALENCIA DE CASTAÑO UBICADA EN LA CIUDAD DE PALMIRA – VALLE DEL CAUCA</t>
  </si>
  <si>
    <t>https://community.secop.gov.co/Public/Tendering/OpportunityDetail/Index?noticeUID=CO1.NTC.3630041&amp;isFromPublicArea=True&amp;isModal=False</t>
  </si>
  <si>
    <t>SEGURIDAD ATLAS LTDA</t>
  </si>
  <si>
    <t>SUMINISTRO DE SERVICIO DE MONITOREO DE ALARMAS LAS 24 HORAS DEL DÍA, VÍA TELEFÓNICA Y SUPERVISIÓN DE DOMINGO A DOMINGO, EN LA SEDE ADMINISTRATIVA DEL PARQUE NACIONAL NATURAL LAS HERMOSAS – GLORIA VALENCIA DE CASTAÑO, UBICADA EN LA CARRERA 30 NO. 21 – 50 EN EL MUNICIPIO DE PALMIRA, DEPARTAMENTO DEL VALLE DEL CAUCA</t>
  </si>
  <si>
    <t>https://community.secop.gov.co/Public/Tendering/OpportunityDetail/Index?noticeUID=CO1.NTC.3662856&amp;isFromPublicArea=True&amp;isModal=False</t>
  </si>
  <si>
    <t>JUAN CAMILO CORREA ESCOBAR</t>
  </si>
  <si>
    <t>CONTRATO DE ARRENDAMIENTO DE UN BIEN INMUEBLE UBICADO EN LA CALLE 29 NÚMERO 32-75/77 ÁREA URBANA DE URRAO MUNICIPIO DE URRAO – ANTIOQUIA, PARA EL FUNCIONAMIENTO DE LA SEDE ADMINISTRATIVA DEL PARQUE NACIONAL NATURAL LAS ORQUÍDEAS.</t>
  </si>
  <si>
    <t>1 ARRENDAMIENTO y/o ADQUISICIÓN DE INMUEBLES</t>
  </si>
  <si>
    <t>https://community.secop.gov.co/Public/Tendering/OpportunityDetail/Index?noticeUID=CO1.NTC.3463307&amp;isFromPublicArea=True&amp;isModal=False</t>
  </si>
  <si>
    <t>SILVIA BLASINA JARAMILLO LONDOÑO</t>
  </si>
  <si>
    <t>CONTRATO DE ARRENDAMIENTO DE UN BIEN INMUEBLE UBICADO EN LA CALLE 9 No. 2-30 SECTOR LA BOMBA EN EL CORREGIMIENTO DE FLORENCIA, SAMANÁ, CALDAS, PARA EL FUNCIONAMIENTO DE LA SEDE ADMINISTRATIVA Y OPERATIVA DEL PARQUE NACIONAL NATURAL SELVA DE FLORENCIA.</t>
  </si>
  <si>
    <t>https://community.secop.gov.co/Public/Tendering/OpportunityDetail/Index?noticeUID=CO1.NTC.3552141&amp;isFromPublicArea=True&amp;isModal=False</t>
  </si>
  <si>
    <t>LUZ FAY MORALES BARTOLO</t>
  </si>
  <si>
    <t>CONTRATO DE ARRENDAMIENTO DE UN BIEN INMUEBLE UBICADO EN LA CARRERA 3ª No. 6-17, BARRIO AVENIDA QUIBDÓ, EN EL MUNICIPIO DE SANJOSÉ DEL PALMAR CHOCÓ, PARA EL FUNCIONAMIENTO DE LA SEDE OPERATIVA DEL PARQUE NACIONAL NATURAL TATAMÁ.</t>
  </si>
  <si>
    <t>https://community.secop.gov.co/Public/Tendering/OpportunityDetail/Index?noticeUID=CO1.NTC.3574733&amp;isFromPublicArea=True&amp;isModal=False</t>
  </si>
  <si>
    <t>URIEL CALDERÓN JIMÉNEZ</t>
  </si>
  <si>
    <t>CONTRATO DE ARRENDAMIENTO DE UN BIEN INMUEBLE UBICADO EN LA CARRERA 4ª No. 2 - 37 DEL MUNICIPIO DE PALESTINA (HUILA), PARA EL FUNCIONAMIENTO DE LA SEDE ADMINISTRATIVA DEL PARQUE NACIONAL NATURAL CUEVA DE LOS GUÁCHAROS DE PARQUES NACIONALES NATURALES DE COLOMBIA.</t>
  </si>
  <si>
    <t>https://community.secop.gov.co/Public/Tendering/OpportunityDetail/Index?noticeUID=CO1.NTC.3573635&amp;isFromPublicArea=True&amp;isModal=False</t>
  </si>
  <si>
    <t>LUZ ESTELLA GIRALDO ARIAS</t>
  </si>
  <si>
    <t>CONTRATO DE ARRENDAMIENTO DE UN BIEN INMUEBLE UBICADO UBICADO EN LA CALLE 69 A No. 24 – 69 BARRIO LA CAMELIA EN LA CIUDAD DE MANIZALES, PARA EL FUNCIONAMIENTO DE LA SEDE TÉCNICO ADMINISTRATIVA DEL PARQUE NACIONAL NATURAL LOS NEVADOS - DIRECCIÓN TERRITORIAL ANDES OCCIDENTALES.</t>
  </si>
  <si>
    <t>https://community.secop.gov.co/Public/Tendering/OpportunityDetail/Index?noticeUID=CO1.NTC.3582031&amp;isFromPublicArea=True&amp;isModal=False</t>
  </si>
  <si>
    <t>CLAUDIA ANABELLY GUERRERO ORTEGA</t>
  </si>
  <si>
    <t>CONTRATO DE ARRENDAMIENTO DE UN BIEN INMUEBLE LOCALIZADO EN LA CIUDAD DE PASTO, PARA UNA SEDE ADMINISTRATIVA COMPARTIDA POR EL SANTUARIO DE FLORA ISLA DE LA COROTA Y SFF GALERAS, PARA REALIZAR LABORES TÉCNICO ADMINISTRATIVAS Y DE ATENCIÓN AL PÚBLICO.”</t>
  </si>
  <si>
    <t>SFF  DE COROTA Y SFF GALERAS</t>
  </si>
  <si>
    <t>https://community.secop.gov.co/Public/Tendering/OpportunityDetail/Index?noticeUID=CO1.NTC.3596665&amp;isFromPublicArea=True&amp;isModal=False</t>
  </si>
  <si>
    <t>JAIRO FONSECA QUEVEDO</t>
  </si>
  <si>
    <t>CONTRATO DE ARRENDAMIENTO DE UN BIEN INMUEBLE UBICADO EN LA VEREDA EL PORTAL, KM 1 VÍA PITALITO PARA EL USO DE DOS VEHÍCULOS Y CINCO MOTOCICLETAS DEL PARQUE AUTOMOTOR DEL PNN CUEVA DE LOS GUÁCHAROS.</t>
  </si>
  <si>
    <t>https://community.secop.gov.co/Public/Tendering/OpportunityDetail/Index?noticeUID=CO1.NTC.3598758&amp;isFromPublicArea=True&amp;isModal=False</t>
  </si>
  <si>
    <t>DEYFAN SERRANO PLAZA</t>
  </si>
  <si>
    <t>CONTRATO DE ARRENDAMIENTO DE UN BIEN INMUEBLE QUE FUNCIONE COMO SEDE ADMINISTRATIVA DEL PARQUE NACIONAL NATURAL LAS HERMOSAS – GLORIA VALENCIA DE CASTAÑO, UBICADO EN LA CARRERA 30 NO. 21 – 50, BARRIO NUEVO EN LA CIUDAD DE PALMIRA – VALLE DEL CAUCA.</t>
  </si>
  <si>
    <t>PNN LAS HERMOSA</t>
  </si>
  <si>
    <t>https://community.secop.gov.co/Public/Tendering/OpportunityDetail/Index?noticeUID=CO1.NTC.3596777&amp;isFromPublicArea=True&amp;isModal=False</t>
  </si>
  <si>
    <t>ADELIDA BOCANEGRA MENDEZ</t>
  </si>
  <si>
    <t>CONTRATO DE ARRENDAMIENTO DE UN BIEN INMUEBLE QUE FUNCIONE COMO SEDE TÉCNICO – OPERATIVA DEL PARQUE NACIONAL NATURAL LAS HERMOSAS – GLORIA VALENCIA DE CASTAÑO, UBICADO EN LA MANZANA A CASA 10, BARRIO LOS LAURELES EN EL MUNICIPIO DE CHAPARRAL – TOLIMA.</t>
  </si>
  <si>
    <t>https://community.secop.gov.co/Public/Tendering/OpportunityDetail/Index?noticeUID=CO1.NTC.3599637&amp;isFromPublicArea=True&amp;isModal=False</t>
  </si>
  <si>
    <t xml:space="preserve">AURA MARINA QUIROS TORO </t>
  </si>
  <si>
    <t>CONTRATO DE ARRENDAMIENTO DE UN BIEN INMUEBLE UBICADO EN EL PARQUE PRINCIPAL DEL MUNICIPIO DE FRONTINO, ANTIOQUIA, PARA OPERAR COMO SEDE ADMINISTRATIVA Y OPERATIVA DEL PARQUE NACIONAL NATURAL LAS ORQUÍDEAS DE PARQUES NACIONALES NATURALES DE COLOMBIA.</t>
  </si>
  <si>
    <t>https://community.secop.gov.co/Public/Tendering/OpportunityDetail/Index?noticeUID=CO1.NTC.3600643&amp;isFromPublicArea=True&amp;isModal=False</t>
  </si>
  <si>
    <t xml:space="preserve">MARTHA LILIANA FORERO RODRIGUEZ </t>
  </si>
  <si>
    <t>CONTRATO DE ARRENDAMIENTO DE UN BIEN INMUEBLE EN EL MUNICIPIO DE PLANADAS – TOLIMA, UBICADO EN LA CARRERA 6 NO 8-24 BARRIO EL CENTRO, PARA EL FUNCIONAMIENTO DE LA SEDE TÉCNICO – OPERATIVA DEL PARQUE NACIONAL NATURAL NEVADO DEL HUILA.</t>
  </si>
  <si>
    <t>https://community.secop.gov.co/Public/Tendering/OpportunityDetail/Index?noticeUID=CO1.NTC.3603496&amp;isFromPublicArea=True&amp;isModal=False</t>
  </si>
  <si>
    <t>cruce</t>
  </si>
  <si>
    <t>CONTRATISTA: NÚMERO DE IDENTIFICACIÓN</t>
  </si>
  <si>
    <t>1064980608</t>
  </si>
  <si>
    <t>1036610456</t>
  </si>
  <si>
    <t>1017125021</t>
  </si>
  <si>
    <t>1088309433</t>
  </si>
  <si>
    <t>1085313052</t>
  </si>
  <si>
    <t>12745277</t>
  </si>
  <si>
    <t>1061780027</t>
  </si>
  <si>
    <t>66856994</t>
  </si>
  <si>
    <t>13071229</t>
  </si>
  <si>
    <t>1112787514</t>
  </si>
  <si>
    <t>1085248019</t>
  </si>
  <si>
    <t>98394216</t>
  </si>
  <si>
    <t>36287806</t>
  </si>
  <si>
    <t>1110454070</t>
  </si>
  <si>
    <t>43433412</t>
  </si>
  <si>
    <t>43926348</t>
  </si>
  <si>
    <t>1069762916</t>
  </si>
  <si>
    <t>1085927170</t>
  </si>
  <si>
    <t>1130623796</t>
  </si>
  <si>
    <t>1128435853</t>
  </si>
  <si>
    <t>75101063</t>
  </si>
  <si>
    <t>98215266</t>
  </si>
  <si>
    <t>87573505</t>
  </si>
  <si>
    <t>93298119</t>
  </si>
  <si>
    <t>16078561</t>
  </si>
  <si>
    <t>1104698887</t>
  </si>
  <si>
    <t>6014127</t>
  </si>
  <si>
    <t>1052395035</t>
  </si>
  <si>
    <t>1046953005</t>
  </si>
  <si>
    <t>1104695297</t>
  </si>
  <si>
    <t>104695130</t>
  </si>
  <si>
    <t>1061692064</t>
  </si>
  <si>
    <t>1061763316</t>
  </si>
  <si>
    <t>1079607397</t>
  </si>
  <si>
    <t>1079604020</t>
  </si>
  <si>
    <t>1079606870</t>
  </si>
  <si>
    <t>16071421</t>
  </si>
  <si>
    <t>75098964</t>
  </si>
  <si>
    <t>1079607895</t>
  </si>
  <si>
    <t>1003894149</t>
  </si>
  <si>
    <t>83246538</t>
  </si>
  <si>
    <t>1084866176</t>
  </si>
  <si>
    <t>1087643546</t>
  </si>
  <si>
    <t>25561805</t>
  </si>
  <si>
    <t>1062077963</t>
  </si>
  <si>
    <t>1015410513</t>
  </si>
  <si>
    <t>8027260</t>
  </si>
  <si>
    <t>1038335663</t>
  </si>
  <si>
    <t>1006029501</t>
  </si>
  <si>
    <t>1081699348</t>
  </si>
  <si>
    <t>5379720</t>
  </si>
  <si>
    <t>1083911273</t>
  </si>
  <si>
    <t>1038332909</t>
  </si>
  <si>
    <t>30737756</t>
  </si>
  <si>
    <t>12747655</t>
  </si>
  <si>
    <t>1088282343</t>
  </si>
  <si>
    <t>98345904</t>
  </si>
  <si>
    <t>43346939</t>
  </si>
  <si>
    <t>9862430</t>
  </si>
  <si>
    <t>1065096272</t>
  </si>
  <si>
    <t>93412983</t>
  </si>
  <si>
    <t>1088297493</t>
  </si>
  <si>
    <t>15490532</t>
  </si>
  <si>
    <t>1110444633</t>
  </si>
  <si>
    <t>1219726135</t>
  </si>
  <si>
    <t>87248596</t>
  </si>
  <si>
    <t>1087644487</t>
  </si>
  <si>
    <t>16114311</t>
  </si>
  <si>
    <t>87491684</t>
  </si>
  <si>
    <t>15486066</t>
  </si>
  <si>
    <t>1061757358</t>
  </si>
  <si>
    <t>1001763628</t>
  </si>
  <si>
    <t>1076384347</t>
  </si>
  <si>
    <t>1048021784</t>
  </si>
  <si>
    <t>1081700258</t>
  </si>
  <si>
    <t>38600096</t>
  </si>
  <si>
    <t>94503546</t>
  </si>
  <si>
    <t>1041531134</t>
  </si>
  <si>
    <t>87490974</t>
  </si>
  <si>
    <t>1193558791</t>
  </si>
  <si>
    <t>1152689538</t>
  </si>
  <si>
    <t>1083922055</t>
  </si>
  <si>
    <t>4764070</t>
  </si>
  <si>
    <t>1020440251</t>
  </si>
  <si>
    <t>76296659</t>
  </si>
  <si>
    <t>7561811</t>
  </si>
  <si>
    <t>1053803622</t>
  </si>
  <si>
    <t>1007061882</t>
  </si>
  <si>
    <t>1061725057</t>
  </si>
  <si>
    <t>1085258258</t>
  </si>
  <si>
    <t>87065070</t>
  </si>
  <si>
    <t>1087646521</t>
  </si>
  <si>
    <t>1088536938</t>
  </si>
  <si>
    <t>87248929</t>
  </si>
  <si>
    <t>59314475</t>
  </si>
  <si>
    <t>1087645515</t>
  </si>
  <si>
    <t>34544209</t>
  </si>
  <si>
    <t>36751992</t>
  </si>
  <si>
    <t>1093534535</t>
  </si>
  <si>
    <t>1093533498</t>
  </si>
  <si>
    <t>1114788001</t>
  </si>
  <si>
    <t>98354809</t>
  </si>
  <si>
    <t>1087646427</t>
  </si>
  <si>
    <t>1085278999</t>
  </si>
  <si>
    <t>9957426</t>
  </si>
  <si>
    <t>25196350</t>
  </si>
  <si>
    <t>1045524166</t>
  </si>
  <si>
    <t>1007310909</t>
  </si>
  <si>
    <t>1088972715</t>
  </si>
  <si>
    <t>1088976361</t>
  </si>
  <si>
    <t>1037649285</t>
  </si>
  <si>
    <t>87248300</t>
  </si>
  <si>
    <t>79596823</t>
  </si>
  <si>
    <t>24335593</t>
  </si>
  <si>
    <t>24340774</t>
  </si>
  <si>
    <t>1110543684</t>
  </si>
  <si>
    <t>1104697983</t>
  </si>
  <si>
    <t>1061756408</t>
  </si>
  <si>
    <t>1053773349</t>
  </si>
  <si>
    <t>10536351</t>
  </si>
  <si>
    <t>1005089297</t>
  </si>
  <si>
    <t>98463150</t>
  </si>
  <si>
    <t>87490574</t>
  </si>
  <si>
    <t>1088973417</t>
  </si>
  <si>
    <t>1144040222</t>
  </si>
  <si>
    <t>9957887</t>
  </si>
  <si>
    <t>1104697308</t>
  </si>
  <si>
    <t>1061790752</t>
  </si>
  <si>
    <t>66827658</t>
  </si>
  <si>
    <t>3377499</t>
  </si>
  <si>
    <t>1081702416</t>
  </si>
  <si>
    <t>1003194499</t>
  </si>
  <si>
    <t>1061724033</t>
  </si>
  <si>
    <t>27225016</t>
  </si>
  <si>
    <t>1007547928</t>
  </si>
  <si>
    <t>4565078</t>
  </si>
  <si>
    <t>94494114</t>
  </si>
  <si>
    <t>1013692286</t>
  </si>
  <si>
    <t>25120866</t>
  </si>
  <si>
    <t>10304405</t>
  </si>
  <si>
    <t>1130606323</t>
  </si>
  <si>
    <t>10281040</t>
  </si>
  <si>
    <t>1085317263</t>
  </si>
  <si>
    <t>1110501353</t>
  </si>
  <si>
    <t>1066518056</t>
  </si>
  <si>
    <t>1061773971</t>
  </si>
  <si>
    <t>43792456</t>
  </si>
  <si>
    <t>71315316</t>
  </si>
  <si>
    <t>1090150759</t>
  </si>
  <si>
    <t>3482475</t>
  </si>
  <si>
    <t>1061711042</t>
  </si>
  <si>
    <t>1017150245</t>
  </si>
  <si>
    <t>1124848071</t>
  </si>
  <si>
    <t>1085933613</t>
  </si>
  <si>
    <t>1001370281</t>
  </si>
  <si>
    <t>1053804877</t>
  </si>
  <si>
    <t>1053854922</t>
  </si>
  <si>
    <t>9930098</t>
  </si>
  <si>
    <t>1085326002</t>
  </si>
  <si>
    <t>1088251168</t>
  </si>
  <si>
    <t>901386524</t>
  </si>
  <si>
    <t>1007217577</t>
  </si>
  <si>
    <t>1098312385</t>
  </si>
  <si>
    <t>1110485950</t>
  </si>
  <si>
    <t>1113689945</t>
  </si>
  <si>
    <t>1003151799</t>
  </si>
  <si>
    <t>1004776506</t>
  </si>
  <si>
    <t>1110089070</t>
  </si>
  <si>
    <t>1113676575</t>
  </si>
  <si>
    <t>1130622568</t>
  </si>
  <si>
    <t>9976187</t>
  </si>
  <si>
    <t>59829329</t>
  </si>
  <si>
    <t>1061749855</t>
  </si>
  <si>
    <t>1053852226</t>
  </si>
  <si>
    <t>1053843625</t>
  </si>
  <si>
    <t>1036953539</t>
  </si>
  <si>
    <t>1109416820</t>
  </si>
  <si>
    <t>1075626315</t>
  </si>
  <si>
    <t>3695488</t>
  </si>
  <si>
    <t>87551230</t>
  </si>
  <si>
    <t>36182424</t>
  </si>
  <si>
    <t>6804676</t>
  </si>
  <si>
    <t>71682123</t>
  </si>
  <si>
    <t>1039101346</t>
  </si>
  <si>
    <t>66785116</t>
  </si>
  <si>
    <t>93448028</t>
  </si>
  <si>
    <t>1088269571</t>
  </si>
  <si>
    <t>1106768734</t>
  </si>
  <si>
    <t>16113291</t>
  </si>
  <si>
    <t>1002955223</t>
  </si>
  <si>
    <t>10174606</t>
  </si>
  <si>
    <t>1026259901</t>
  </si>
  <si>
    <t>98677389</t>
  </si>
  <si>
    <t>1061656136</t>
  </si>
  <si>
    <t>30226131</t>
  </si>
  <si>
    <t>1128627582</t>
  </si>
  <si>
    <t>3132165</t>
  </si>
  <si>
    <t>1106788784</t>
  </si>
  <si>
    <t>1058843433</t>
  </si>
  <si>
    <t>4061628</t>
  </si>
  <si>
    <t>1128627933</t>
  </si>
  <si>
    <t>1020782137</t>
  </si>
  <si>
    <t>1113649727</t>
  </si>
  <si>
    <t>24339448</t>
  </si>
  <si>
    <t>1060267038</t>
  </si>
  <si>
    <t>1121930766</t>
  </si>
  <si>
    <t>1110537045</t>
  </si>
  <si>
    <t>22193901</t>
  </si>
  <si>
    <t>1001443449</t>
  </si>
  <si>
    <t>1104695130</t>
  </si>
  <si>
    <t>93299847</t>
  </si>
  <si>
    <t>75065229</t>
  </si>
  <si>
    <t>1036635430</t>
  </si>
  <si>
    <t>2717758</t>
  </si>
  <si>
    <t>41943079</t>
  </si>
  <si>
    <t>1004752284</t>
  </si>
  <si>
    <t>1004720380</t>
  </si>
  <si>
    <t>1045080175</t>
  </si>
  <si>
    <t>1088322070</t>
  </si>
  <si>
    <t>10268980</t>
  </si>
  <si>
    <t>8031159</t>
  </si>
  <si>
    <t>25135154</t>
  </si>
  <si>
    <t>42145067</t>
  </si>
  <si>
    <t>83161216</t>
  </si>
  <si>
    <t>30323960</t>
  </si>
  <si>
    <t>30737799</t>
  </si>
  <si>
    <t>11371894</t>
  </si>
  <si>
    <t>31134648</t>
  </si>
  <si>
    <t>28679835</t>
  </si>
  <si>
    <t>21367665</t>
  </si>
  <si>
    <t>38202471</t>
  </si>
  <si>
    <t>conteo</t>
  </si>
  <si>
    <t>validacion</t>
  </si>
  <si>
    <t>INGENIERIA E INFRAESTRUCTURA DE COLOMBIA SAS</t>
  </si>
  <si>
    <t>AUGUSTO LEON MORALES MORALES</t>
  </si>
  <si>
    <t>ZULLY DAYANA ESTRADA VILLAFAÑE</t>
  </si>
  <si>
    <t>PATRICIA DANYELI CIFUENTES CALVACHE</t>
  </si>
  <si>
    <t>MARY LILIANA RUIZ GÓMEZ</t>
  </si>
  <si>
    <t>JUAN FELIPE GARCIA ROMAN</t>
  </si>
  <si>
    <t>JOSE LUIS BULA MADERA</t>
  </si>
  <si>
    <t>PABLO PAYA COPAQUE</t>
  </si>
  <si>
    <t>GINNA LIZETH BELTRAN PEREZ</t>
  </si>
  <si>
    <t>JOSE ALFREDO BAÑOL HENAO</t>
  </si>
  <si>
    <t>CONTRATO DE ARRENDAMIENTO DE UN BIEN INMUEBLE UBICADO EN LA CARRERA 3a No. 6-17, BARRIO AVENIDA QUIBDÓ, EN EL MUNICIPIO DE SAN JOSÉ DEL PALMAR CHOCÓ, PARA EL FUNCIONAMIENTO DE LA SEDE OPERATIVA DEL PARQUE NACIONAL NATURAL TATAMÁ</t>
  </si>
  <si>
    <t>PROFESIONAL</t>
  </si>
  <si>
    <t>PRESTACIÓN DE SERVICIOS</t>
  </si>
  <si>
    <t>3 CÉDULA DE CIUDADANÍA</t>
  </si>
  <si>
    <t>1 NIT</t>
  </si>
  <si>
    <t>900.381.761-5</t>
  </si>
  <si>
    <t>PNN LAS HERMOSAS</t>
  </si>
  <si>
    <t>https://community.secop.gov.co/Public/Tendering/OpportunityDetail/Index?noticeUID=CO1.NTC.5186143&amp;isFromPublicArea=True&amp;isModal=False</t>
  </si>
  <si>
    <t>[1]</t>
  </si>
  <si>
    <t>0 ÓRDENES DE COMPRA Y ÓRDENES DE TRABAJO  (Registre las cifras EN PESOS, a partir de 5 salarios mímimos mensuales legales vigentes - SMMLV)</t>
  </si>
  <si>
    <t>FORMULARIO CON INFORMACIÓN</t>
  </si>
  <si>
    <t>JUSTIFICACIÓN</t>
  </si>
  <si>
    <t>TIPO DE ORDEN</t>
  </si>
  <si>
    <t>NÚMERO DE ORDEN</t>
  </si>
  <si>
    <t>FECHA EXPEDICIÓN DE LA ORDEN</t>
  </si>
  <si>
    <t>CONTRATISTA : NATURALEZA</t>
  </si>
  <si>
    <t>CONTRATISTA : TIPO IDENTIFICACIÓN</t>
  </si>
  <si>
    <t>CONTRATISTA : NÚMERO DE CÉDULA o RUT</t>
  </si>
  <si>
    <t>CONTRATISTA : NÚMERO DEL NIT</t>
  </si>
  <si>
    <t>CONTRATISTA : DÍGITO DE VERIFICACIÓN (NIT o RUT)</t>
  </si>
  <si>
    <t>CONTRATISTA : CÉDULA EXTRANJERÍA</t>
  </si>
  <si>
    <t xml:space="preserve">NOMBRE REPRESENTANTE LEGAL </t>
  </si>
  <si>
    <t>CÉDULA REPRESENTANTE LEGAL</t>
  </si>
  <si>
    <t>CONTRATISTA : NOMBRE COMPLETO</t>
  </si>
  <si>
    <t>OBJETO DE LA ORDEN</t>
  </si>
  <si>
    <t>VALOR TOTAL DE LA ORDEN</t>
  </si>
  <si>
    <t>PLAZO DE LA ORDEN</t>
  </si>
  <si>
    <t>OBSERVACIONES</t>
  </si>
  <si>
    <t>ADICION</t>
  </si>
  <si>
    <t>REDUCCION</t>
  </si>
  <si>
    <t>SUPERVISOR : NÙMERO DE IDENTIFICACIÒN</t>
  </si>
  <si>
    <t>SUPERVISOR : NOMBRE COMPLETO</t>
  </si>
  <si>
    <t>DEPENDENCIA</t>
  </si>
  <si>
    <t xml:space="preserve">VALOR MENSUAL DE LA  ORDEN  </t>
  </si>
  <si>
    <t>FECHA INICIO ORDEN DE COMPRA</t>
  </si>
  <si>
    <t xml:space="preserve">FECHA TERMINACION ORDEN DE COMPRA </t>
  </si>
  <si>
    <t>FECHA DE LIQUIDACION</t>
  </si>
  <si>
    <t>PROYECTO DE INVERSIÒN</t>
  </si>
  <si>
    <t>Nº DE LA  SCDP</t>
  </si>
  <si>
    <t>Nº DEL CDP</t>
  </si>
  <si>
    <t>VALOR CDP</t>
  </si>
  <si>
    <t>FECHA DEL CDP</t>
  </si>
  <si>
    <t>REGISTRO PRESUPUESTAL DEFINITIVO</t>
  </si>
  <si>
    <t>VALOR REGISTRO</t>
  </si>
  <si>
    <t>FECHA DE RPD</t>
  </si>
  <si>
    <t>Valor ejecutado ENERO</t>
  </si>
  <si>
    <t>Valor ejecutado FEBRERO</t>
  </si>
  <si>
    <t>Valor ejecutado MARZO</t>
  </si>
  <si>
    <t>VALOR ejecutado ABRIL</t>
  </si>
  <si>
    <t>Valor ejecutado MAYO</t>
  </si>
  <si>
    <t>Valor ejecutado JUNIO</t>
  </si>
  <si>
    <t>Valor ejecutado JULIO</t>
  </si>
  <si>
    <t>Valor ejecutado AGOSTO</t>
  </si>
  <si>
    <t>Valor ejecutado SEPTIEMBRE</t>
  </si>
  <si>
    <t>Valor ejecutado OCTUBRE</t>
  </si>
  <si>
    <t>Valor ejecutado NOVIEMBRE</t>
  </si>
  <si>
    <t>Valor ejecutado DICIEMBRE</t>
  </si>
  <si>
    <t xml:space="preserve">Valor ejecutado </t>
  </si>
  <si>
    <t>Valor por ejecutar</t>
  </si>
  <si>
    <t>VALOR TOTAL CONTRATO (INICIAL+ADICIONES-REDUCCIONES)</t>
  </si>
  <si>
    <t>EXPEDIENTE</t>
  </si>
  <si>
    <t>LINK SECOP</t>
  </si>
  <si>
    <t>VIGENCIA  FISCAL</t>
  </si>
  <si>
    <t xml:space="preserve">ESTADO CONTRACTUAL </t>
  </si>
  <si>
    <t>FECHA DE CORTE</t>
  </si>
  <si>
    <t>ABOGADO RESPONSABLE DEL PROCESO  INICIAL</t>
  </si>
  <si>
    <t>ABOGADO RESPONSABLE DE LA LIQUIDACIÒN</t>
  </si>
  <si>
    <t>PLAZO</t>
  </si>
  <si>
    <t>PARCIAL</t>
  </si>
  <si>
    <t>FINAL</t>
  </si>
  <si>
    <t>REEVALUACION 1</t>
  </si>
  <si>
    <t>OPORTUNIDAD EN LOS TIEMPOS DE ENTREGA</t>
  </si>
  <si>
    <t>ATENCIÓN DE REQUERIMIENTOS</t>
  </si>
  <si>
    <t>SATISFACCIÓN</t>
  </si>
  <si>
    <t>TOTAL REEVALUACIÒN 1</t>
  </si>
  <si>
    <t>REEVALUACION 2</t>
  </si>
  <si>
    <t>TOTAL REEVALUACIÒN 2</t>
  </si>
  <si>
    <t>RECURSO</t>
  </si>
  <si>
    <t>FILA_1</t>
  </si>
  <si>
    <t>1 SI</t>
  </si>
  <si>
    <t>1 ORDEN DE COMPRA</t>
  </si>
  <si>
    <t>9 DV 8</t>
  </si>
  <si>
    <t>EDWIN FERNANDO LOTA LOPEZ</t>
  </si>
  <si>
    <t>SODEXO SERVICIOS DE BENEFICIOS E INCENTIVOS COLOMBIA S.A</t>
  </si>
  <si>
    <t>CONTRATO DE SUMINISTRO DE COMBUSTIBLE PARA LA DIRECCIÓN TERRITORIAL ANDES OCCIDENTALES Y EL PNN LOS NEVADOS A TRAVÉS DE UNA RED DE ESTABLECIMIENTOS COMERCIALES ESPECIALIZADOS, EN EL MARCO DEL FORTALECIMIENTO DE LA CAPACIDAD INSTITUCIONAL Y LA GESTIÓN DE ESTAS DEPENDENCIAS.</t>
  </si>
  <si>
    <t>DTAO-SE REPORTA POR PRIMERA VEZ POR SUSCRIPCION E INICIO</t>
  </si>
  <si>
    <t>JORGE EDUARDO CEBALLOS BETANCUR</t>
  </si>
  <si>
    <t>DTAO Y NEVADOS</t>
  </si>
  <si>
    <t>FORTALECIMIENTO</t>
  </si>
  <si>
    <t>2023604502200001E</t>
  </si>
  <si>
    <t>https://www.colombiacompra.gov.co/tienda-virtual-del-estado-colombiano/ordenes-compra/107630</t>
  </si>
  <si>
    <t>VIGENCIA</t>
  </si>
  <si>
    <t>JUAN SEBASTIAN CRUZ</t>
  </si>
  <si>
    <t>FILA_2</t>
  </si>
  <si>
    <t>CONTRATO DE SUMINISTRO DECOMBUSTIBLE PARA EL PNN LAS ORQUÍDEAS, PNNCUEVA DE LOS GUÁCHAROS, PNN PURACÉ, PNN TATAMÁ,PNN GALERAS, SFF OTÚN QUIMBAYA, PNN NEVADO DELHUILA, SF ISLA DE LA COROTA Y PNN CVDJC A TRAVÉS DEUNA RED DE ESTABLECIMIENTOS COMERCIALESESPECIALIZADOS, EN EL MARCO DEL FORTALECIMIENTO DELA CAPACIDAD INSTITUCIONAL Y LA GESTIÓN DE ESTASDEPENDENCIAS</t>
  </si>
  <si>
    <t>AREAS DTAO</t>
  </si>
  <si>
    <t>ADMINISTRACIÓN</t>
  </si>
  <si>
    <t>2023604502200002E</t>
  </si>
  <si>
    <t>FILA_3</t>
  </si>
  <si>
    <t>FILA_4</t>
  </si>
  <si>
    <t>FILA_5</t>
  </si>
  <si>
    <t>FILA_6</t>
  </si>
  <si>
    <t>0 CONVENIOS / CONTRATOS INTERADMINISTRAT (Registre las cifras EN PESOS)</t>
  </si>
  <si>
    <t>CLASE</t>
  </si>
  <si>
    <t>NÚMERO DE CONVENIO o CONTRATO</t>
  </si>
  <si>
    <t>FECHA SUSCRIPCIÓN CONVENIO o CONTRATO</t>
  </si>
  <si>
    <t>CANTIDAD DE VECES REGISTRADO EN EL SIRECI</t>
  </si>
  <si>
    <t>OBJETO DEL CONVENIO o CONTRATO</t>
  </si>
  <si>
    <t>VALOR TOTAL DEL CONVENIO o CONTRATO (En pesos)</t>
  </si>
  <si>
    <t>VALOR APORTADO POR LA DTAO</t>
  </si>
  <si>
    <t>ENTIDAD : NÚMERO DEL NIT</t>
  </si>
  <si>
    <t>ENTIDAD : DÍGITO DE VERIFICACIÓN DEL NIT</t>
  </si>
  <si>
    <t>ENTIDAD : NOMBRE COMPLETO</t>
  </si>
  <si>
    <t>NOMBRE DEL REPRSENTANTE LEGAL</t>
  </si>
  <si>
    <t>CEDULA DEL REPRSENTANTE LEGAL</t>
  </si>
  <si>
    <t>GARANTÍAS : TIPO DE GARANTÍA</t>
  </si>
  <si>
    <t>GARANTÍAS : RIESGOS ASEGURADOS</t>
  </si>
  <si>
    <t>NUMERO DE POLIZA</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</si>
  <si>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</si>
  <si>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</si>
  <si>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</si>
  <si>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</si>
  <si>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</si>
  <si>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</si>
  <si>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</si>
  <si>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</si>
  <si>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</si>
  <si>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</si>
  <si>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</si>
  <si>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PLAZO DEL CONVENIO o CONTRATO</t>
  </si>
  <si>
    <t>ADICIONES</t>
  </si>
  <si>
    <t>ADICIONES : VALOR TOTAL</t>
  </si>
  <si>
    <t>ADICIONES : NÚMERO DE DÍAS</t>
  </si>
  <si>
    <t xml:space="preserve">FECHA DE LA ADICON </t>
  </si>
  <si>
    <t>REDUCCIONES: VALOR TOTAL</t>
  </si>
  <si>
    <t>REDUCCIONES: NUMERO DE DIAS</t>
  </si>
  <si>
    <t>FECHA DE LA REDUCCIÓN</t>
  </si>
  <si>
    <t>FECHA INCIO CONVENIO o CONTRATO</t>
  </si>
  <si>
    <t>FECHA TERMINACIÓN CONVENIO o CONTRATO</t>
  </si>
  <si>
    <t>FECHA LIQUIDACIÓN CONVENIO o CONTRATO</t>
  </si>
  <si>
    <t>PORCENTAJE DE AVANCE FÍSICO PROGRAMADO</t>
  </si>
  <si>
    <t>PORCENTAJE DE AVANCE FÍSICO REAL</t>
  </si>
  <si>
    <t>PORCENTAJE AVANCE PRESUPUESTAL PROGRAMADO</t>
  </si>
  <si>
    <t>PORCENTAJE AVANCE PRESUPUESTAL REAL</t>
  </si>
  <si>
    <t>FORMA DE PAGO</t>
  </si>
  <si>
    <t>SCDP</t>
  </si>
  <si>
    <t>N° DEL CDP</t>
  </si>
  <si>
    <t>VALOR REGISTRO PRESUPUESTAL</t>
  </si>
  <si>
    <t>FECHA RPD</t>
  </si>
  <si>
    <t>FECHA INICIO CONVENIO</t>
  </si>
  <si>
    <t>FECHA TERMINACION CONVENIO</t>
  </si>
  <si>
    <t>DT/AREA PROTEGIDA</t>
  </si>
  <si>
    <t>VALOR EJECUTADO ABRIL</t>
  </si>
  <si>
    <t>1 CONTRATO / CONVENIO INTERADMINISTRATIVO</t>
  </si>
  <si>
    <t>1 PRIMER VEZ</t>
  </si>
  <si>
    <t>10 DV 9</t>
  </si>
  <si>
    <t>JAIRO ALBERTO CANO PABÓN</t>
  </si>
  <si>
    <t>6 NO CONSTITUYÓ GARANTÍAS</t>
  </si>
  <si>
    <t>99999998 NO SE DILIGENCIA INFORMACIÓN PARA ESTE FORMULARIO EN ESTE PERÍODO DE REPORTE</t>
  </si>
  <si>
    <t>2 SUPERVISOR</t>
  </si>
  <si>
    <t>5 NO SE TIENE ESTE TIPO DE SEGUIMIENTO EN EL CONTRATO</t>
  </si>
  <si>
    <t>11 NO SE DILIGENCIA INFORMACIÓN PARA ESTE FORMULARIO EN ESTE PERÍODO DE REPORTE</t>
  </si>
  <si>
    <t>JORGE EDURADO CEBALLOS BETANCUR</t>
  </si>
  <si>
    <t>DTAO-EL CONTRATO NO CONSCTITUYÓ GARANTÍAS, SE REPORTA POR PRIMERA VEZ POR SUSCRIPCIÓN E INICIO</t>
  </si>
  <si>
    <t>ADMINISTRACION</t>
  </si>
  <si>
    <t>12,000,000</t>
  </si>
  <si>
    <t>2023604502100001E</t>
  </si>
  <si>
    <t>2 CONVENIO DE COOPERACIÓN (NACIONAL / INTERNACIONAL)</t>
  </si>
  <si>
    <t>5 DV 4</t>
  </si>
  <si>
    <t>VARON PAYA FILDARDO</t>
  </si>
  <si>
    <t>1 PÓLIZA</t>
  </si>
  <si>
    <t>2 CUMPLIMIENTO</t>
  </si>
  <si>
    <t>25-44-101183349</t>
  </si>
  <si>
    <t>CARLOS ARTURO PAEZ OLAYA</t>
  </si>
  <si>
    <t>DTAO-EL CONTRATO CONSCTITUYÓ GARANTÍAS, SE REPORTA POR PRIMERA VEZ POR SUSCRIPCIÓN E INICIO</t>
  </si>
  <si>
    <t>2023604750100009E</t>
  </si>
  <si>
    <t>TATYANA ALZATE</t>
  </si>
  <si>
    <t xml:space="preserve">AUNAR ESFUERZOS TÉCNICOS, ADMINISTRATIVOS Y FINANCIEROS ENTRE LA DIRECCIÓN TERRITORIAL ANDES OCCIDENTALES DE PARQUES NACIONALES DE COLOMBIA Y ASOCIACIÓN DE CABILDOS INDÍGENAS DE ANTIOQUIA –OIA PARA EL DESARROLLO DEL PROCESO DE CONSULTA PREVIA PARA LA ACTUALIZACIÓN Y AJUSTE DE MANERA CONJUNTA CON ENFOQUE TERRITORIAL DEL PLAN DE MANEJO DEL PNN LAS ORQUÍDEAS CON LAS COMUNIDADES INDÍGENAS DE VALLE DE PÉRDIDAS Y CHAQUENODÁ DE LOS MUNICIPIOS DE URRAO Y FRONTINO, ANTIOQUIA </t>
  </si>
  <si>
    <t>4 DV 3</t>
  </si>
  <si>
    <t>ASOCIACION DE CABILDOS INDIGENAS Y DE AUTORIDADES TRADICIONALES DE ANTIOQUIA OIA</t>
  </si>
  <si>
    <t>WILLIAM ANTONIO PERTUZ BALTAZAR</t>
  </si>
  <si>
    <t>3682466-5</t>
  </si>
  <si>
    <t>1 DV 0</t>
  </si>
  <si>
    <t>DILMER ARIAS HERMIDA</t>
  </si>
  <si>
    <t>560-994000168157</t>
  </si>
  <si>
    <t>2023603840400001E</t>
  </si>
  <si>
    <t>ARTICULAR ESFUERZOS TÉCNICOS, ADMINISTRATIVOS Y FINANCIEROS PARA FORTALECER LOS PROCESOS DE COMUNICACIÓN PARA EL DESARROLLO Y LA ARTICULACIÓN DE RESERVAS NATURALES DE LA SOCIEDAD CIVIL Y OTRAS MEDIDAS EFECTIVAS DE CONSERVACIÓN-(OMEC), EN EL MARCO DE LOS PROCESOS DEL SUBSISTEMA ANDES OCCIDENTALES-(SAO) CON ÉNFASIS EN EL EJE CAFETERO Y ANTIOQUIA</t>
  </si>
  <si>
    <t>FUNDACIÓN DARIÉN</t>
  </si>
  <si>
    <t>SERGIO MARQUEZ ARIAS</t>
  </si>
  <si>
    <t>0929062-5</t>
  </si>
  <si>
    <t>https://community.secop.gov.co/Public/Tendering/OpportunityDetail/Index?noticeUID=CO1.NTC.4962495&amp;isFromPublicArea=True&amp;isModal=False</t>
  </si>
  <si>
    <t>AUNAR ESFUERZOS PARA LA CONSOLIDACIÓN Y GESTIÓN DE LAS RESERVAS NATURALES DE LA SOCIEDAD CIVIL, QUE CONTRIBUYAN A LA CONSERVACIÓN DE LA BIODIVERSIDAD Y SUS SERVICIOS ECOSISTÉMICOS, LA PRODUCCIÓN SOSTENIBLE Y LA CONSTRUCCIÓN DEL TEJIDO SOCIAL, EN LA ECORREGIÓN DEL EJE CAFETERO Y ANTIOQUIA</t>
  </si>
  <si>
    <t>ASOCIACIÓN RED COLOMBIANA DE RESERVAS NATURALES DE LA SOCIEDAD CIVIL</t>
  </si>
  <si>
    <t>STEFANIA GARCIA GOMEZ,</t>
  </si>
  <si>
    <t>1.05.316.947</t>
  </si>
  <si>
    <t>14-40-101059193</t>
  </si>
  <si>
    <t>AUNAR ESFUERZOS TÉCNICOS, ADMINISTRATIVOS Y FINANCIEROS PARA COMPLEMENTAR LA PROPUESTA DE FORMACIÓN EN GOBERNANZA PARA ACTORES ESTRATÉGICOS, MUJERES Y HOMBRES, QUE SEAN DINAMIZADORES DE PROCESOS LOCALES EN TORNO A CONSERVACIÓN Y GOBERNANZA EN LOS TERRITORIOS RELACIONADOS CON LAS ÁREAS PROTEGIDAS DEL SUBSISTEMA ANDES OCCIDENTALES CON ÉNFASIS EN EL CORREDOR CORDILLERA CENTRAL</t>
  </si>
  <si>
    <t>CORPORACION DE ESTUDIOS EDUCACION E INVESTIGACION AMBIENTAL CEAM</t>
  </si>
  <si>
    <t>DORIS ELENA DEL SOCORRO SUAZA SUESCUN</t>
  </si>
  <si>
    <t>496-47-994000018459</t>
  </si>
  <si>
    <t>2023604750100011E</t>
  </si>
  <si>
    <t>https://community.secop.gov.co/Public/Tendering/OpportunityDetail/Index?noticeUID=CO1.NTC.4996900&amp;isFromPublicArea=True&amp;isModal=False</t>
  </si>
  <si>
    <t>Alejandra Mueses Ch.- Abogada Contratos DTAO</t>
  </si>
  <si>
    <t>FILA_8</t>
  </si>
  <si>
    <t>AUNAR ESFUERZOS TÉCNICOS, ADMINISTRATIVOS Y FINANCIEROS PARA IMPLEMENTAR HERRAMIENTAS DE MANEJO DEL PAISAJE – HMP Y ACCIONES DE FORTALECIMIENTO A LOS PROCESOS PRODUCTIVOS HACIA LA SOSTENIBILIDAD DE PREDIOS RELACIONADOS A LAS ÁREAS PROTEGIDAS, COMO APORTE AL PROCESO DE RESTAURACIÓN ECOLÓGICA PARTICIPATIVA Y SISTEMAS SOSTENIBLES PARA LA CONSERVACIÓN EN EL PNN LAS HERMOSAS Y EL PNN TATAMÁ, DE LA DIRECCIÓN TERRITORIAL ANDES OCCIDENTALES</t>
  </si>
  <si>
    <t>FUNDACION FONDO AGUA POR LA VIDA Y LA SOSTENIBILIDAD</t>
  </si>
  <si>
    <t>ANGELICA MARIA NAVIA ESPINOSA</t>
  </si>
  <si>
    <t>420-47-99400002212</t>
  </si>
  <si>
    <t>PNN Las Hermosas y el PNN</t>
  </si>
  <si>
    <t>AUNAR ESFUERZOS TÉCNICOS Y ADMINISTRATIVOS PARA DESARROLLAR ACCIONES CONJUNTAMENTE CON LOS ACTORES ESTRATÉGICOS QUE LE PERMITAN AL PNN LOS NEVADOS PROPENDER POR EL CONTROL DEL TURISMO REGULADO Y NO REGULADO AL INTERIOR DEL ÁREA PROTEGIDA E IDENTIFICAR Y PROMOVER PRODUCTOS Y SERVICIOS EN EL MARCO DE LOS SISTEMAS SOSTENIBLES QUE SE GENERAN AL INTERIOR Y EN LA ZONA DE INFLUENCIA DE LAS ÁREAS PROTEGIDAS, COMO ALIADOS DE LAS ACCIONES EN CONSERVACIÓN, COMO BENEFICIOS EN EL MARCO DEL CONPES 4050</t>
  </si>
  <si>
    <t>LA FUNDACIÓN PARA LA CONSERVACIÓN DE LA VIDA SILVESTRE EN COLOMBIA</t>
  </si>
  <si>
    <t>JORGE HERNAN RUIZ ALVAREZ</t>
  </si>
  <si>
    <t>42-45-101058063</t>
  </si>
  <si>
    <t>https://community.secop.gov.co/Public/Tendering/OpportunityDetail/Index?noticeUID=CO1.NTC.5054188&amp;isFromPublicArea=True&amp;isModal=False</t>
  </si>
  <si>
    <t>JUAN CARLOS LOAIZA SERNA</t>
  </si>
  <si>
    <t>JHON JAIRO RESTREPO SALAZAR</t>
  </si>
  <si>
    <t>4 AÑOS</t>
  </si>
  <si>
    <t>2023604510100002E</t>
  </si>
  <si>
    <t>Alejandra Mueses Ch</t>
  </si>
  <si>
    <t>AUNAR ESFUERZOS TÉCNICOS, FINANCIEROS Y ADMINISTRATIVOS PARA FORTALECER LOS PROCESOS DE CONSERVACIÓN Y RECUPERACIÓN AMBIENTAL DE LOS ECOSISTEMAS DE ALTA MONTAÑA DEL DEPARTAMENTO DE CALDAS Y EL PARQUE NACIONAL NATURAL LOS NEVADOS A TRAVÉS DE LA FORMULACIÓN Y PUESTA EN MARCHA DE UNA ESTRATEGIA DE RESTAURACIÓN ECOLÓGICA EN ALTA MONTAÑA</t>
  </si>
  <si>
    <t>CORPORACIÓN VIVOCUENCA</t>
  </si>
  <si>
    <t>OLGA JANETH GALINDO RUIZ</t>
  </si>
  <si>
    <t>42-44-101150993</t>
  </si>
  <si>
    <t>NACIÓN</t>
  </si>
  <si>
    <t>LOS NEVADOS</t>
  </si>
  <si>
    <t>2023604510100004E</t>
  </si>
  <si>
    <t>https://community.secop.gov.co/Public/Tendering/OpportunityDetail/Index?noticeUID=CO1.NTC.5139909&amp;isFromPublicArea=True&amp;isModal=False</t>
  </si>
  <si>
    <t>1 SERIEDAD DE LA OFERTA</t>
  </si>
  <si>
    <t>1 INTERVENTOR</t>
  </si>
  <si>
    <t>1 ADICIÓN EN VALOR (DIFERENTE A PRÓRROGAS)</t>
  </si>
  <si>
    <t>2 NO</t>
  </si>
  <si>
    <t>2 DOS VECES</t>
  </si>
  <si>
    <t>2 DV 1</t>
  </si>
  <si>
    <t>2 FIDUCIA MERCANTIL EN GARANTÍA</t>
  </si>
  <si>
    <t>2 RUT - REGISTRO ÚNICO TRIBUTARO</t>
  </si>
  <si>
    <t>2 RUT - REGISTRO ÚNICO TIBUTARIO</t>
  </si>
  <si>
    <t>2 ADICIÓN EN TIEMPO (PRÓRROGAS)</t>
  </si>
  <si>
    <t>3 TRES VECES</t>
  </si>
  <si>
    <t>3 DV 2</t>
  </si>
  <si>
    <t>3 GARANTÍAS BANCARIAS A PRIMER REQUERIMIENTO</t>
  </si>
  <si>
    <t>3 ESTABILIDAD_CALIDAD DE LA OBRA</t>
  </si>
  <si>
    <t>3 INTERVENTOR y SUPERVISOR</t>
  </si>
  <si>
    <t>3 ADICIÓN EN VALOR y EN TIEMPO</t>
  </si>
  <si>
    <t>4 CUATRO VECES</t>
  </si>
  <si>
    <t>4 ENDOSO EN GARANTÍA DE TÍTULOS VALORES</t>
  </si>
  <si>
    <t>4 PAGO DE SALARIOS_PRESTACIONES SOCIALES LEGALES</t>
  </si>
  <si>
    <t>4 NO SE DILIGENCIA INFORMACIÓN PARA ESTE FORMULARIO EN ESTE PERÍODO DE REPORTE</t>
  </si>
  <si>
    <t>4 CÉDULA DE EXTRANJERÍA</t>
  </si>
  <si>
    <t>5 NO SE TIENE ESTE TIPO DE SEGUIMIENTO EN EL CONTRATO o CONVENIO</t>
  </si>
  <si>
    <t>4 NO SE HA ADICIONADO NI EN VALOR y EN TIEMPO</t>
  </si>
  <si>
    <t>5 CINCO VECES</t>
  </si>
  <si>
    <t>5 DEPÓSITO DE DINERO EN GARANTÍA</t>
  </si>
  <si>
    <t>5 RESPONSABILIDAD EXTRACONTRACTUAL</t>
  </si>
  <si>
    <t>6 SEIS VECES</t>
  </si>
  <si>
    <t>6 DV 5</t>
  </si>
  <si>
    <t>6 BUEN MANEJO_CORRECTA INVERSIÓN DEL ANTICIPO</t>
  </si>
  <si>
    <t>7 SIETE VECES</t>
  </si>
  <si>
    <t>7 DV 6</t>
  </si>
  <si>
    <t>7 CALIDAD_CORRECTO FUNCIONAMIENTO DE LOS BIENES SUMISTRADOS</t>
  </si>
  <si>
    <t>8 OCHO VECES</t>
  </si>
  <si>
    <t>8 DV 7</t>
  </si>
  <si>
    <t>8 CALIDAD DL SERVICIO</t>
  </si>
  <si>
    <t>9 NUEVE VECES</t>
  </si>
  <si>
    <t>9 CONTRATO D GARANTÍA BANCARIA</t>
  </si>
  <si>
    <t>10 DIEZ VECES</t>
  </si>
  <si>
    <t>10 CARTA DE CRÉDITO STAND-BY</t>
  </si>
  <si>
    <t>11 ONCE VECES</t>
  </si>
  <si>
    <t>11 CONTRATO D GARANTÍA BANCARIA + CARTA D CRÉDITO STAND-BY</t>
  </si>
  <si>
    <t>12 DOCE VECES</t>
  </si>
  <si>
    <t>12 SERIEDAD D LA OFERTA + CUMPLIMIENTO</t>
  </si>
  <si>
    <t>13 TRECE VECES</t>
  </si>
  <si>
    <t>13 SERIEDAD D LA OFERTA + ESTABILIDAD_CALIDAD D LA OBRA</t>
  </si>
  <si>
    <t>14 CATORCE VECES</t>
  </si>
  <si>
    <t>14 SERIEDAD D LA OFERTA + PAGO D SALARIOS_PRESTACIONES SOCIALES LEGALES</t>
  </si>
  <si>
    <t>15 QUINCE VECES</t>
  </si>
  <si>
    <t>15 SERIEDAD D LA OFERTA + RESPONSABILIDAD EXTRACONTRACTUAL</t>
  </si>
  <si>
    <t>16 DIEZ Y SEIS VECES</t>
  </si>
  <si>
    <t>16 SERIEDAD D LA OFERTA + BUEN MANEJO_CORRECTA INVERSIÓN DEL ANTICIPO</t>
  </si>
  <si>
    <t>17 DIEZ Y SIETE VECES</t>
  </si>
  <si>
    <t>17 SERIEDAD DOFERTA + CALIDAD_CORRECTO FUNCIONAM D BIENES_SUMISTR</t>
  </si>
  <si>
    <t>18 DIEZ Y OCHO VECES</t>
  </si>
  <si>
    <t>18 SERIEDAD D LA OFERTA + CALIDAD DEL SERVICIO</t>
  </si>
  <si>
    <t>19 DIEZ Y NUEVE VECES</t>
  </si>
  <si>
    <t>19 SERIEDAD D LA OFERTA + CUMPLIM + ESTABIL_CALIDAD D LA OBRA</t>
  </si>
  <si>
    <t>20 VEINTE VECES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</si>
  <si>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</si>
  <si>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</si>
  <si>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</si>
  <si>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</si>
  <si>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</si>
  <si>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</si>
  <si>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</si>
  <si>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</si>
  <si>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</si>
  <si>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</si>
  <si>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</si>
  <si>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</si>
  <si>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</si>
  <si>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</si>
  <si>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</si>
  <si>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</si>
  <si>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</si>
  <si>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</si>
  <si>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</si>
  <si>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</si>
  <si>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</si>
  <si>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</si>
  <si>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</si>
  <si>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</si>
  <si>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</si>
  <si>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</si>
  <si>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</si>
  <si>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</si>
  <si>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</si>
  <si>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</si>
  <si>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</si>
  <si>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</si>
  <si>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</si>
  <si>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</si>
  <si>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</si>
  <si>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</si>
  <si>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</si>
  <si>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</si>
  <si>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</si>
  <si>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</si>
  <si>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</si>
  <si>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</si>
  <si>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</si>
  <si>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</si>
  <si>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</si>
  <si>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</si>
  <si>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</si>
  <si>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</si>
  <si>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</si>
  <si>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</si>
  <si>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</si>
  <si>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</si>
  <si>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</si>
  <si>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</si>
  <si>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</si>
  <si>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</si>
  <si>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</si>
  <si>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</si>
  <si>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</si>
  <si>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</si>
  <si>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</si>
  <si>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</si>
  <si>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</si>
  <si>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</si>
  <si>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</si>
  <si>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</si>
  <si>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TATIANA ALZATE MUÑOZ</t>
  </si>
  <si>
    <t>CLAUDIA MARCELA SALAZAR SANDOVAL</t>
  </si>
  <si>
    <t>DANNY FRANCISCO GUTIERRES RIVILLAS</t>
  </si>
  <si>
    <t>MARIA CAMILA AGUILAR ISAZA</t>
  </si>
  <si>
    <t>HANNER BERMÚDEZ PATIÑO</t>
  </si>
  <si>
    <t>YODMAN SANTOS BONILLA</t>
  </si>
  <si>
    <t>CARLOS ALFREDO ÑAÑEZ BUESAQUILLO</t>
  </si>
  <si>
    <t>DAYANA ESTEFANIA ERAZO BOLAÑOS</t>
  </si>
  <si>
    <t>NAYIBE PAOLA LOPEZ LOPEZ</t>
  </si>
  <si>
    <t>YISELLI MENESES BOLAÑOS</t>
  </si>
  <si>
    <t>OSCAR ANDRES RODRIGUEZ CORDOBA</t>
  </si>
  <si>
    <t>JAIR DANIEL AMAYA GOMEZ</t>
  </si>
  <si>
    <t>JUAN CARLOS NARVAEZ ARMERO</t>
  </si>
  <si>
    <t>JOSE OCTAVIANO MOSQUERA BUENAÑOS</t>
  </si>
  <si>
    <t>JONATHAN ESTIVEN RIOS MARIN</t>
  </si>
  <si>
    <t>JOSE NARCISO GOMEZ GONZALEZ</t>
  </si>
  <si>
    <t>FABIAN VALENCIA CHIMONJA</t>
  </si>
  <si>
    <t>DILMER FELIPE JIMENEZ LOPEZ</t>
  </si>
  <si>
    <t>MANUEL ANTONIO MOMPOTES QUIRA</t>
  </si>
  <si>
    <t>NIYIRETH SOLORZANO SANCHEZ</t>
  </si>
  <si>
    <t>RICARDO ANDRES MORA GOYES</t>
  </si>
  <si>
    <t>YENY YASMIN DE LACRUZ JOSSA</t>
  </si>
  <si>
    <t>CRISTIAN ANDRES QUISPE PISCAL</t>
  </si>
  <si>
    <t>LUIS FELIPE GOMEZ PEREZ</t>
  </si>
  <si>
    <t>LUISA FERNANDA CHACON ALBA</t>
  </si>
  <si>
    <t>JUAN DAVID SANCHEZ DIAZ</t>
  </si>
  <si>
    <t>RIGOBERTO CAJIBIOY ANACONA</t>
  </si>
  <si>
    <t>JHOY FLMIENG CÓRDOBA CALVO</t>
  </si>
  <si>
    <t>CON WILSON DEJESUS JIMENEZ</t>
  </si>
  <si>
    <t>JHOANA LISETH JOJOA JOJOA</t>
  </si>
  <si>
    <t>JESUS ALBEIRO CHILITO MUÑOZ</t>
  </si>
  <si>
    <t>ELKIN DE JESÚS ORTIZ CARDONA</t>
  </si>
  <si>
    <t>JHONATAN ANDRES RODRIGUEZ CALDERON</t>
  </si>
  <si>
    <t>LEYDY YURANI QUILCUE CHILIHUESO</t>
  </si>
  <si>
    <t>DIEGO MAURICIO DELGADO GARCIA</t>
  </si>
  <si>
    <t>JOHANA ALEXANDRA ECHEVERRY GARZON</t>
  </si>
  <si>
    <t>FABER DIOMAR JIMENEZ ANACONA</t>
  </si>
  <si>
    <t>BEATRIZ ANGELICA PIÑEROS VARON</t>
  </si>
  <si>
    <t>NESTOR RAUL SANCHEZ RAMIREZ</t>
  </si>
  <si>
    <t>MARY RAQUEL NARVAEZ TABLA</t>
  </si>
  <si>
    <t>OSCAR MOISES LEGARDA OBANDO</t>
  </si>
  <si>
    <t>FREYDER DOMICÓ ECHAVARRÍA</t>
  </si>
  <si>
    <t>LUZ ADRIAN CANO MONTOYA</t>
  </si>
  <si>
    <t>JOHANA ISABEL JOJOA CERON</t>
  </si>
  <si>
    <t>OWER EDUARDO JURADO ARCINIEGAS JURADO</t>
  </si>
  <si>
    <t>JOSÉ HILARIO CARTAGENA CASTRO</t>
  </si>
  <si>
    <t>YANGELA YULIET RODRIGUEZ RIVERA.</t>
  </si>
  <si>
    <t>JOHAN LUDWIGVANN CARVAJAL HANRRYR</t>
  </si>
  <si>
    <t>ROXANA MOLINA REALPE</t>
  </si>
  <si>
    <t>JOSE ELIECER MONTOYA GUISAO</t>
  </si>
  <si>
    <t>IVAN FERNANDO MURILLO GUTIERREZ</t>
  </si>
  <si>
    <t>JOSÉ JACOB MONTOYA OSORIO</t>
  </si>
  <si>
    <t>YULIANA PELAÉZ MARIN</t>
  </si>
  <si>
    <t>YENNIFER QUIROZ ROCHA</t>
  </si>
  <si>
    <t>JOSÉ ALIRIO DURANGO VARGAS</t>
  </si>
  <si>
    <t>LUIS ALBERTO SANCHEZ SANCHEZ</t>
  </si>
  <si>
    <t>WENDY DANIELA PERDOMO SARMIENTO</t>
  </si>
  <si>
    <t>JUANA VALENTINA GONZALEZ ARENAS</t>
  </si>
  <si>
    <t>DANNY MARCELA MARIN BOLIVAR</t>
  </si>
  <si>
    <t>SUMINISTROS MAYBE S.A.S</t>
  </si>
  <si>
    <t>LILI JOHANA OSPINA GIRALDO</t>
  </si>
  <si>
    <t>UNIÓN TEMPORAL LOS SENDEROS</t>
  </si>
  <si>
    <t>COMPAÑÍA DE VIGILANCIA PRIVADA VIGILISTA LTDA</t>
  </si>
  <si>
    <t>AURA MARINA QUIROS TORO</t>
  </si>
  <si>
    <t>CECILIA MURCIA SOGAMOSO</t>
  </si>
  <si>
    <t>ADELINA BOCANEGRA MENDEZ</t>
  </si>
  <si>
    <t>RICARDO MAURICIO COSSIO MONTOYA</t>
  </si>
  <si>
    <t>VIGILANCIA TECNICA DE COLOMBIA LTDA VIGITECOL LTDA</t>
  </si>
  <si>
    <t>LORWI S.A.S.</t>
  </si>
  <si>
    <t>SERVICIOS SEGURIDAD STAR DE COLOMBIA LTDA.</t>
  </si>
  <si>
    <t>VLAO INGENIERIA SAS</t>
  </si>
  <si>
    <t xml:space="preserve"> MARIA 
TERESA HERNANDEZ IBARRA</t>
  </si>
  <si>
    <t>LUIS RICARDO MORALES CARRAZA</t>
  </si>
  <si>
    <t>RICARDO ANDRÉS GARCÍA ARANGO</t>
  </si>
  <si>
    <t>MARICELA PIEDRAHITA BONILLA</t>
  </si>
  <si>
    <t>ALEJANDRO CAMARGO GARCIA</t>
  </si>
  <si>
    <t>CINDY PAOLA ORJUELA AGUIRRE</t>
  </si>
  <si>
    <t>CARLOS ESTIVEN OROZCO</t>
  </si>
  <si>
    <t>CARLOS ANDRES FRANCO GONZALES</t>
  </si>
  <si>
    <t>DUBERNEY GIRALDO GARCIA</t>
  </si>
  <si>
    <t>ANA MARÍA ZULETA GARCÉS</t>
  </si>
  <si>
    <t>SANDY NATALIA OCAMPO CALDERON</t>
  </si>
  <si>
    <t>SANDRA EDISABETH TORO SUÁREZ</t>
  </si>
  <si>
    <t>JUAN FERNANDO REY CAMPOS</t>
  </si>
  <si>
    <t>SANTIAGO VASQUEZ ARISTIZABAL</t>
  </si>
  <si>
    <t>YURANY HIDALGO HURTADO</t>
  </si>
  <si>
    <t>SERVIGAS CINTAS Y LUJOS S.A.S.</t>
  </si>
  <si>
    <t>AO00-P3202008-005 PRESTAR SERVICIOS PROFESIONALES CON PLENA AUTONOMÍA TÉCNICA Y ADMINISTRATIVA BRINDANDO ACOMPAÑAMIENTO JURÍDICO A LA DIRECCIÓN TERRITORIAL ANDES OCCIDENTALES EN LA ESTRUCTURACIÓN, ACOMPAÑAMIENTO Y DESARROLLO DE LOS DIFERENTES PROCESO DE SELECCIÓN DURANTE LAS ETAPAS PRECONTRACTUAL, CONTRACTUAL Y POS CONTRACTUAL EN EL MARCO DE LA CONSERVACIÓN DE LA DIVERSIDAD BIOLÓGICA DE LAS ÁREAS PROTEGIDAS DEL SINAP NACIONAL.</t>
  </si>
  <si>
    <t>AO00-P3202008-007 PRESTAR SERVICIOS PROFESIONALES CON PLENA AUTONOMÍA TÉCNICA Y ADMINISTRATIVA BRINDANDO ACOMPAÑAMIENTO JURÍDICO A LA DIRECCIÓN TERRITORIAL ANDES OCCIDENTALES EN LA ESTRUCTURACIÓN, ACOMPAÑAMIENTO Y DESARROLLO DE LOS DIFERENTES PROCESOS DE SELECCIÓN DURANTE LAS ETAPAS PRECONTRACTUAL, CONTRACTUAL Y POS CONTRACTUAL EN EL MARCO DE LA CONSERVACIÓN DE LA DIVERSIDAD BIOLÓGICA DE LAS ÁREAS PROTEGIDAS DEL SINAP NACIONAL.</t>
  </si>
  <si>
    <t>AO00-P3202008-009 PRESTAR SERVICIOS PROFESIONALES CON PLENA AUTONOMÍA TÉCNICA Y ADMINISTRATIVA PARA APOYAR A LA DIRECCIÓN TERRITORIAL ANDES OCCIDENTALES DE PARQUES NACIONALES NATURALES DE COLOMBIA, EN EL DESARROLLO DE ACTIVIDADES DE PLANEACIÓN ESTRATÉGICA, SEGUIMIENTO DE PLANES, PROGRAMAS, PROYECTOS E INDICADORES ESTABLECIDOS POR LA ENTIDAD EN EL MARCO DE LA CONSERVACIÓN DE LA DIVERSIDAD BIOLÓGICA DE LAS ÁREAS PROTEGIDAS DEL SINAP NACIONAL.</t>
  </si>
  <si>
    <t>AO00-P3202008-006 PRESTAR SERVICIOS PROFESIONALES CON PLENA AUTONOMÍA TÉCNICA Y ADMINISTRATIVA BRINDANDO ACOMPAÑAMIENTO JURÍDICO A LA DIRECCIÓN TERRITORIAL ANDES OCCIDENTALES EN LA ESTRUCTURACIÓN, ACOMPAÑAMIENTO Y DESARROLLO DE LOS DIFERENTES PROCESOS DE SELECCIÓN DURANTE LAS ETAPAS PRECONTRACTUAL, CONTRACTUAL Y POS CONTRACTUAL EN EL MARCO DE LA CONSERVACIÓN DE LA DIVERSIDAD BIOLÓGICA DE LAS ÁREAS PROTEGIDAS DEL SINAP NACIONAL.</t>
  </si>
  <si>
    <t>AO00-P3202008-010 PRESTAR SERVICIOS PROFESIONALES CON PLENA AUTONOMÍA TÉCNICA Y ADMINISTRATIVA A LA DIRECCIÓN TERRITORIAL ANDES OCCIDENTALES PARA EL FORTALECIMIENTO DE LA INFRAESTRUCTURA TECNOLÓGICA, ADMINISTRACIÓN Y SOPORTE A LOS SISTEMAS DE INFORMACIÓN EN EL MARCO DE LA CONSERVACIÓN DE LA DIVERSIDAD BIOLÓGICA DE LAS ÁREAS PROTEGIDAS DEL SINAP NACIONAL</t>
  </si>
  <si>
    <t>AO00-P3202008-008 PRESTAR SERVICIOS DE APOYO A LA GESTIÓN CON PLENA AUTONOMÍA TÉCNICA Y ADMINISTRATIVA A LA DIRECCIÓN TERRITORIAL ANDES OCCIDENTALES PARA EL SEGUIMIENTO AL PLAN DE NECESIDADES, MATRICES PRIORIZADAS DE GESTIÓN INSTITUCIONAL Y APOYO A LA CADENA PRESUPUESTAL EN EL MARCO DE LA CONSERVACIÓN DE LA DIVERSIDAD BIOLÓGICA DE LAS ÁREAS PROTEGIDAS DEL SINAP NACIONAL.</t>
  </si>
  <si>
    <t>AO00-P3202008-001 PRESTAR SERVICIOS PROFESIONALES CON PLENA AUTONOMÍA TÉCNICA Y ADMINISTRATIVA BRINDANDO ACOMPAÑAMIENTO JURÍDICO A LA DIRECCIÓN TERRITORIAL ANDES OCCIDENTALES EN LA ESTRUCTURACIÓN, ACOMPAÑAMIENTO Y DESARROLLO DE LOS DIFERENTES PROCESOS DE SELECCIÓN DURANTE LAS ETAPAS PRECONTRACTUAL, CONTRACTUAL Y POS CONTRACTUAL EN EL MARCO DE LA CONSERVACIÓN DE LA DIVERSIDAD BIOLÓGICA DE LAS ÁREAS PROTEGIDAS DEL SINAP NACIONAL.</t>
  </si>
  <si>
    <t>AO00-P3202060-001 Prestar servicios profesionales con plena autonomía técnica y administrativa a la Dirección Territorial Andes Occidentales en la formulación y gestión de Nodos de Biodiversidad y apoyo en el seguimiento de actividades de Restauración Ecológica Participativa y Sistemas Sostenibles para la Conservación en el marco de la conservación de la diversidad biológica de las áreas protegidas del SINAP Nacional.</t>
  </si>
  <si>
    <t>AO00-P3202032-001 PRESTAR SERVICIOS PROFESIONALES CON PLENA AUTONOMÍA TÉCNICA Y ADMINISTRATIVA A LA DIRECCIÓN TERRITORIAL ANDES OCCIDENTALES PARA FORTALECER Y CONSOLIDAR LOS ANÁLISIS Y DIAGNÓSTICOS TERRITORIALES EN LOS NIVELES DE ÁREA PROTEGIDA, MOSAICOS DE PAISAJE Y ESCENARIOS DE GOBERNANZA PRIORIZADOS POR EL SUBSISTEMA DE ÁREAS PROTEGIDAS DE LOS ANDES OCCIDENTALES, EN EL MARCO DE LA CONSERVACIÓN DE LA DIVERSIDAD BIOLÓGICA DE LAS ÁREAS PROTEGIDAS DEL SINAP NACIONAL.</t>
  </si>
  <si>
    <t>AO09-P3202008-001 PRESTAR SERVICIOS TÉCNICOS CON PLENA AUTONOMÍA TÉCNICA Y ADMINISTRATIVA AL PARQUE NACIONAL NATURAL TATAMÁ PARA FORTALECER LOS PROCESOS ADMINISTRATIVOS Y CONTRACTUALES, COAYUDANDO A LA EJECUCIÓN DE SU PLAN DE MANEJO Y DEL PLAN DE ACCIÓN ANUAL EN EL MARCO DE LA CONSERVACIÓN DE LA DIVERSIDAD BIOLÓGICA DE LAS ÁREAS PROTEGIDAS DEL SINAP NACIONAL.</t>
  </si>
  <si>
    <t>AO05-P3202032-004 PRESTAR SERVICIOS DE APOYO A LA GESTIÓN CON PLENA AUTONOMÍA TÉCNICA Y ADMINISTRATIVA AL PARQUE NACIONAL NATURAL LOS NEVADOS PARA APOYAR LA IMPLEMENTACIÓN DEL PROTOCOLO DE PVC Y APORTAR AL PILAR DE LEGALIDAD DEL PLAN CONJUNTO DE LA SENTENCIA QUE DECLARA AL PNN LOS NEVADOS SUJETO DE DERECHOS ESPECIALES, EN LOS MUNICIPIOS CON JURISDICCIÓN DEL PARQUE EN EL MARCO DE LA CONSERVACIÓN DE LA DIVERSIDAD BIOLÓGICA DE LAS ÁREAS PROTEGIDAS DEL SINAP NACIONAL.</t>
  </si>
  <si>
    <t>AO05-P3202032-002 Prestar servicios de apoyo a la gestión con plena autonomía técnica y administrativa al Parque Nacional Natural Los Nevados para apoyar la implementación del protocolo de PVC y aportar al pilar de legalidad del plan conjunto de la sentencia que declara al PNN Los Nevados sujeto de derechos especiales, en los municipios con jurisdicción del Parque en el marco de la conservación de la diversidad biológica de las áreas protegidas del SINAP Nacional</t>
  </si>
  <si>
    <t>AO02-P3202032-001 PRESTAR SERVICIOS DE APOYO A LA GESTIÓN CON PLENA AUTONOMÍA TÉCNICA Y ADMINISTRATIVA AL PARQUE NACIONAL NATURAL CUEVA DE LOS GUÁCHAROS PARA FORTALECER LAS ACTIVIDADES Y ACCIONES EN EL MARCO DE LA PREVENCIÓN, CONTROL Y VIGILANCIA, ADEMÁS DE LA IMPLEMENTACIÓN DEL PLAN DE MANTENIMIENTOS PREVENTIVOS Y CORRECTIVOS DEL ÁREA PROTEGIDA EN EL MARCO DE LA CONSERVACIÓN DE LA DIVERSIDAD BIOLÓGICA DE LAS ÁREAS PROTEGIDAS DEL SINAP NACIONAL</t>
  </si>
  <si>
    <t>AO05-P3202038-001 Prestar servicios de apoyo a la gestión con plena autonomía técnica y administrativa al Parque Nacional Natural Los Nevados para apoyar las acciones de restauración ecológica, operación y propagación de material vegetal en los viveros Área Protegida en el marco de la conservación de la diversidad biológica de las áreas protegidas del SINAP Nacional.</t>
  </si>
  <si>
    <t>AO05-P3202010-003 PRESTAR SERVICIOS DE APOYO A LA GESTIÓN CON PLENA AUTONOMÍA TÉCNICA Y ADMINISTRATIVA AL PARQUE NACIONAL NATURAL LOS NEVADOS PARA APOYAR LAS ACCIONES DE SEGUIMIENTO Y REGULACIÓN EN LA OPERACIÓN ECOTURÍSTICA Y APORTAR AL PILAR DE GOBERNANZA DEL PLAN CONJUNTO DE LA SENTENCIA QUE DECLARA AL PNN LOS NEVADOS SUJETO DE DERECHOS ESPECIALES, EN LOS MUNICIPIOS CON JURISDICCIÓN DEL PARQUE EN EL MARCO DE LA CONSERVACIÓN DE LA DIVERSIDAD BIOLÓGICA DE LAS ÁREAS PROTEGIDAS DEL SINAP NACIONAL</t>
  </si>
  <si>
    <t>AO05-P3202010-002 Prestar servicios de apoyo a la gestión con plena autonomía técnica y administrativa al Parque Nacional Natural Los Nevados para apoyar las acciones de seguimiento y regulación en la operación ecoturística y aportar al pilar de gobernanza del plan conjunto de la sentencia que declara al PNN Los Nevados sujeto de derechos especiales, en los municipios con jurisdicción del Parque en el marco de la conservación de la diversidad biológica de las áreas protegidas del SINAP Nacional</t>
  </si>
  <si>
    <t>AO05-P3202032-003 PRESTAR SERVICIOS DE APOYO A LA GESTIÓN CON PLENA AUTONOMÍA TÉCNICA Y ADMINISTRATIVA AL PARQUE NACIONAL NATURAL LOS NEVADOS PARA APOYAR LA IMPLEMENTACIÓN DEL PROTOCOLO DE PVC Y APORTAR AL PILAR DE LEGALIDAD DEL PLAN CONJUNTO DE LA SENTENCIA QUE DECLARA AL PNN LOS NEVADOS SUJETO DE DERECHOS ESPECIALES, EN LOS MUNICIPIOS CON JURISDICCIÓN DEL PARQUE EN EL MARCO DE LA CONSERVACIÓN DE LA DIVERSIDAD BIOLÓGICA DE LAS ÁREAS PROTEGIDAS DEL SINAP NACIONAL.</t>
  </si>
  <si>
    <t xml:space="preserve"> AO05-P3202010-007 PRESTAR SERVICIOS DE APOYO A LA GESTIÓN CON PLENA AUTONOMÍA TÉCNICA Y ADMINISTRATIVA AL PARQUE NACIONAL NATURAL LOS NEVADOS PARA APOYAR LAS ACCIONES DE SEGUIMIENTO Y REGULACIÓN EN LA OPERACIÓN ECOTURÍSTICA Y APORTAR AL PILAR DE GOBERNANZA DEL PLAN CONJUNTO DE LA SENTENCIA QUE DECLARA AL PNN LOS NEVADOS SUJETO DE DERECHOS ESPECIALES, EN LOS MUNICIPIOS CON JURISDICCIÓN DEL PARQUE EN EL MARCO DE LA CONSERVACIÓN DE LA DIVERSIDAD BIOLÓGICA DE LAS ÁREAS PROTEGIDAS DEL SINAP NACIONAL</t>
  </si>
  <si>
    <t>AO05-P3202032-001 PRESTAR SERVICIOS DE APOYO A LA GESTIÓN CON PLENA AUTONOMÍA TÉCNICA Y ADMINISTRATIVA AL PARQUE NACIONAL NATURAL LOS NEVADOS PARA APOYAR LA IMPLEMENTACIÓN DEL PROTOCOLO DE PVC Y APORTAR AL PILAR DE LEGALIDAD DEL PLAN CONJUNTO DE LA SENTENCIA QUE DECLARA AL PNN LOS NEVADOS SUJETO DE DERECHOS SPECIALES, EN LOS MUNICIPIOS CON JURISDICCIÓN DEL PARQUE EN EL MARCO DE LA CONSERVACIÓN DE LA DIVERSIDAD BIOLÓGICA DE LAS ÁREAS PROTEGIDAS DEL SINAP NACIONAL.</t>
  </si>
  <si>
    <t>AO05-P3202038-002 PRESTAR SERVICIOS DE APOYO A LA GESTIÓN CON PLENA AUTONOMÍA TÉCNICA Y ADMINISTRATIVA AL PARQUE NACIONAL NATURAL LOS NEVADOS PARA APOYAR LAS ACCIONES DE RESTAURACIÓN ECOLÓGICA, OPERACIÓN Y PROPAGACIÓN DE MATERIAL VEGETAL EN LOS VIVEROS ÁREA PROTEGIDA EN EL MARCO DE LA CONSERVACIÓN DE LA DIVERSIDAD BIOLÓGICA DE LAS ÁREAS PROTEGIDAS DEL SINAP NACIONAL</t>
  </si>
  <si>
    <t>AO00-P3202008-004 PRESTAR SERVICIOS DE APOYO A LA GESTIÓN CON PLENA AUTONOMÍA TÉCNICA Y ADMINISTRATIVA A LA DIRECCIÓN TERRITORIAL ANDES OCCIDENTALES PARA EL DESARROLLO DE LOS PROCESOS DE GESTIÓN CONTRACTUAL EN EL MARCO DE LA CONSERVACIÓN DE LA DIVERSIDAD BIOLÓGICA DE LAS ÁREAS PROTEGIDAS DEL SINAP NACIONAL.</t>
  </si>
  <si>
    <t>AO05-P3202010-005 PRESTAR SERVICIOS DE APOYO A LA GESTIÓN CON PLENA AUTONOMÍA TÉCNICA Y ADMINISTRATIVA AL PARQUE NACIONAL NATURAL LOS NEVADOS PARA APOYAR LAS ACCIONES DE SEGUIMIENTO Y REGULACIÓN EN LA OPERACIÓN ECOTURÍSTICA Y APORTAR AL PILAR DE GOBERNANZA DEL PLAN CONJUNTO DE LA SENTENCIA QUE DECLARA AL PNN LOS NEVADOS SUJETO DE DERECHOS ESPECIALES,EN LOS MUNICIPIOS CON JURISDICCIÓN DEL PARQUE EN EL MARCO DE LA CONSERVACIÓN DE LA DIVERSIDAD BIOLÓGICA DE LAS ÁREAS PROTEGIDAS DEL SINAP NACIONAL</t>
  </si>
  <si>
    <t>AO05-P3202032-006 PRESTAR SERVICIOS DE APOYO A LA GESTIÓN CON PLENA AUTONOMÍA TÉCNICA Y ADMINISTRATIVA AL PARQUE NACIONAL NATURAL LOS NEVADOS PARA APOYAR LA IMPLEMENTACIÓN DEL PROTOCOLO DE PVC Y APORTAR AL PILAR DE LEGALIDAD DEL PLAN CONJUNTO DE LA SENTENCIA QUE DECLARA AL PNN LOS NEVADOS SUJETO DE DERECHOS ESPECIALES, EN LOS MUNICIPIOS CON JURISDICCIÓN DEL PARQUE EN EL MARCO DE LA CONSERVACIÓN DE LA DIVERSIDAD BIOLÓGICA DE LAS ÁREAS PROTEGIDAS DEL SINAP NACIONAL</t>
  </si>
  <si>
    <t>AO05-P3202010-006 PRESTAR SERVICIOS DE APOYO A LA GESTIÓN CON PLENA AUTONOMÍA TÉCNICA Y ADMINISTRATIVA AL PARQUE NACIONAL NATURAL LOS NEVADOS PARA APOYAR LAS ACCIONES DE SEGUIMIENTO Y REGULACIÓN EN LA OPERACIÓN ECOTURÍSTICA Y APORTAR AL PILAR DE GOBERNANZA DEL PLAN CONJUNTO DE LA SENTENCIA QUE DECLARA AL PNN LOS NEVADOS SUJETO DE DERECHOS ESPECIALES, EN LOS MUNICIPIOS CON JURISDICCIÓN DEL PARQUE EN EL MARCO DE LA CONSERVACIÓN DE LA DIVERSIDAD BIOLÓGICA DE LAS ÁREAS PROTEGIDAS DEL SINAP NACIONAL.</t>
  </si>
  <si>
    <t>AO01-P3202060-006 PRESTAR SERVICIOS DE APOYO A LA GESTIÓN CON PLENA AUTONOMÍA TÉCNICA Y ADMINISTRATIVA AL PARQUE NACIONAL NATURAL COMPLEJO VOLCÁNICO DOÑA JUANA CASCABEL PARA FORTALECER LAS ACTIVIDADES Y ACCIONES EN EL MARCO DE LA ESTRATEGIA RESTAURACIÓN ECOLÓGICA Y SISTEMAS SOSTENIBLES EN EL ÁREA PROTEGIDA EN EL MARCO DE LA CONSERVACIÓN DE LA DIVERSIDAD BIOLÓGICA DE LAS ÁREAS PROTEGIDAS DEL SINAP NACIONAL.</t>
  </si>
  <si>
    <t>AO06-P3202060-001 PRESTAR SERVICIOS DE APOYO A LA GESTIÓN CON PLENA AUTONOMÍA TÉCNICA Y ADMINISTRATIVA AL PARQUE NACIONAL NATURAL NEVADO DEL HUILA PARA EL DESARROLLO DE ACTIVIDADES PROPIAS DE LA ESTRATEGIA DE RESTAURACIÓN ECOLÓGICA PARTICIPATIVA DEL ÁREA PROTEGIDA, EN LOS SECTORES DE MANEJO DE TOLIMA Y HUILA EN EL MARCO DE LA CONSERVACIÓN DE LA DIVERSIDAD BIOLÓGICA DE LAS ÁREAS PROTEGIDAS DEL SINAP NACIONAL</t>
  </si>
  <si>
    <t>AO01-P3202032-003 PRESTAR SERVICIOS DE APOYO A LA GESTIÓN CON PLENA AUTONOMÍA TÉCNICA Y ADMINISTRATIVA AL PARQUE NACIONAL NATURAL COMPLEJO VOLCÁNICO DOÑA JUANA CASCABEL PARA FORTALECER LAS ACTIVIDADES Y ACCIONES EN EL MARCO DE LA ESTRATEGIA DE PREVENCIÓN, VIGILANCIA Y CONTROL AL INTERIOR Y EN LA ZONA ALEDAÑA AL ÁREA PROTEGIDA EN EL MARCO DE LA CONSERVACIÓN DE LA DIVERSIDAD BIOLÓGICA DE LAS ÁREAS PROTEGIDAS DEL SINAP NACIONAL.</t>
  </si>
  <si>
    <t>AO01-P3202060-001 PRESTAR SERVICIOS DE APOYO A LA GESTIÓN CON PLENA AUTONOMÍA TÉCNICA Y ADMINISTRATIVA AL PARQUE NACIONAL NATURAL COMPLEJO VOLCÁNICO DOÑA JUANA CASCABEL PARA FORTALECER LAS ACTIVIDADES Y ACCIONES EN EL MARCO DE LA ESTRATEGIA RESTAURACIÓN ECOLÓGICA Y SISTEMAS SOSTENIBLES EN EL ÁREA PROTEGIDA EN EL MARCO DE LA CONSERVACIÓN DE LA DIVERSIDAD BIOLÓGICA DE LAS ÁREAS PROTEGIDAS DEL SINAP.</t>
  </si>
  <si>
    <t>AO01-P3202032-004 PRESTAR SERVICIOS DE APOYO A LA GESTIÓN CON PLENA AUTONOMÍA TÉCNICA Y ADMINISTRATIVA AL PARQUE NACIONAL NATURAL COMPLEJO VOLCÁNICO DOÑA JUANA CASCABEL PARA FORTALECER LAS ACTIVIDADES Y ACCIONES EN EL MARCO DE LA ESTRATEGIA DE PREVENCIÓN, VIGILANCIA Y CONTROL AL INTERIOR Y EN LA ZONA ALEDAÑA AL ÁREA PROTEGIDA EN EL MARCO DE LA CONSERVACIÓN DE LA DIVERSIDAD BIOLÓGICA DE LAS ÁREAS PROTEGIDAS DEL SINAP NACIONAL</t>
  </si>
  <si>
    <t>AO01-P3202060-002 PRESTAR SERVICIOS DE APOYO A LA GESTIÓN CON PLENA AUTONOMÍA TÉCNICA Y ADMINISTRATIVA AL PARQUE NACIONAL NATURAL COMPLEJO VOLCÁNICO DOÑA JUANA CASCABEL PARA FORTALECER LAS ACTIVIDADES Y ACCIONES EN EL MARCO DE LA ESTRATEGIA RESTAURACIÓN ECOLÓGICA Y SISTEMAS SOSTENIBLES EN EL ÁREA PROTEGIDA EN EL MARCO DE LA CONSERVACIÓN DE LA DIVERSIDAD BIOLÓGICA DE LAS ÁREAS PROTEGIDAS DEL SINAP NACIONAL</t>
  </si>
  <si>
    <t>AO01-P3202060-004 PRESTAR SERVICIOS DE APOYO A LA GESTIÓN CON PLENA AUTONOMÍA TÉCNICA Y ADMINISTRATIVA AL PARQUE NACIONAL NATURAL COMPLEJO VOLCÁNICO DOÑA JUANA CASCABEL PARA FORTALECER LAS ACTIVIDADES Y ACCIONES EN EL MARCO DE LA ESTRATEGIA RESTAURACIÓN ECOLÓGICA Y SISTEMAS SOSTENIBLES EN EL ÁREA PROTEGIDA EN EL MARCO DE LA CONSERVACIÓN DE LA DIVERSIDAD BIOLÓGICA DE LAS ÁREAS PROTEGIDAS DEL SINAP NACIONAL.</t>
  </si>
  <si>
    <t>AO01-P3202032-001 PRESTAR SERVICIOS DE APOYO A LA GESTIÓN CON PLENA AUTONOMÍA TÉCNICA Y ADMINISTRATIVA AL PARQUE NACIONAL NATURAL COMPLEJO VOLCÁNICO DOÑA JUANA CASCABEL PARA FORTALECER LAS ACTIVIDADES Y ACCIONES EN EL MARCO DE LA ESTRATEGIA DE PREVENCIÓN, VIGILANCIA Y CONTROL AL INTERIOR Y EN LA ZONA ALEDAÑA AL ÁREA PROTEGIDA EN EL MARCO DE LA CONSERVACIÓN DE LA DIVERSIDAD BIOLÓGICA DE LAS ÁREAS PROTEGIDAS DEL SINAP NACIONAL.</t>
  </si>
  <si>
    <t xml:space="preserve"> AO01-P3202060-005 PRESTAR SERVICIOS DE APOYO A LA GESTIÓN CON PLENA AUTONOMÍA TÉCNICA Y ADMINISTRATIVA AL PARQUE NACIONAL NATURAL COMPLEJO VOLCÁNICO DOÑA JUANA CASCABEL PARA FORTALECER LAS ACTIVIDADES Y ACCIONES EN EL MARCO DE LA ESTRATEGIA RESTAURACIÓN ECOLÓGICA Y SISTEMAS SOSTENIBLES EN EL ÁREA PROTEGIDA EN EL MARCO DE LA CONSERVACIÓN DE LA DIVERSIDAD BIOLÓGICA DE LAS ÁREAS PROTEGIDAS DEL SINAP NACIONAL.</t>
  </si>
  <si>
    <t>AO01-P3202060-003 PRESTAR SERVICIOS DE APOYO A LA GESTIÓN CON PLENA AUTONOMÍA TÉCNICA Y ADMINISTRATIVA AL PARQUE NACIONAL NATURAL COMPLEJO VOLCÁNICO DOÑA JUANA CASCABEL PARA FORTALECER LAS ACTIVIDADES Y ACCIONES EN EL MARCO DE LA ESTRATEGIA RESTAURACIÓN ECOLÓGICA Y SISTEMAS SOSTENIBLES EN EL ÁREA PROTEGIDA EN EL MARCO DE LA CONSERVACIÓN DE LA DIVERSIDAD BIOLÓGICA DE LAS ÁREAS PROTEGIDAS DEL SINAP NACIONAL.</t>
  </si>
  <si>
    <t>AO02-P3202008-001 PRESTAR SERVICIOS TÉCNICOS CON PLENA AUTONOMÍA TÉCNICA Y ADMINISTRATIVA AL PARQUE NACIONAL NATURAL CUEVA DE LOS GUÁCHAROS PARA FORTALECER LOS PROCESOS ADMINISTRATIVOS Y CONTRACTUALES, CONTRIBUYENDO A LA EJECUCIÓN DE SU PLAN DE MANEJO Y DEL PLAN DE ACCIÓN ANUAL EN EL MARCO DE LA CONSERVACIÓN DE LA DIVERSIDAD BIOLÓGICA DE LAS ÁREAS PROTEGIDAS DEL SINAP NACIONAL.</t>
  </si>
  <si>
    <t>AO05-P3202032-005 PRESTAR SERVICIOS DE APOYO A LA GESTIÓN CON PLENA AUTONOMÍA TÉCNICA Y ADMINISTRATIVA AL PARQUE NACIONAL NATURAL LOS NEVADOS PARA APOYAR LA IMPLEMENTACIÓN DEL PROTOCOLO DE PVC Y APORTAR AL PILAR DE LEGALIDAD DEL PLAN CONJUNTO DE LA SENTENCIA QUE DECLARA AL PNN LOS NEVADOS SUJETO DE DERECHOS ESPECIALES, EN LOS MUNICIPIOS CON JURISDICCIÓN DEL PARQUE EN EL MARCO DE LA CONSERVACIÓN DE LA DIVERSIDAD BIOLÓGICA DE LAS ÁREAS PROTEGIDAS DEL SINAP NACIONAL</t>
  </si>
  <si>
    <t xml:space="preserve"> AO01-P3202008-001 PRESTAR SERVICIOS PROFESIONALES CON PLENA AUTONOMÍA TÉCNICA Y ADMINISTRATIVA AL PARQUE NACIONAL NATURAL COMPLEJO VOLCÁNICO DOÑA JUANA CASCABEL PARA FORTALECER LOS PROCESOS ADMINISTRATIVOS Y CONTRACTUALES, CONTRIBUYENDO A LA EJECUCIÓN DE SU PLAN DE MANEJO Y DEL PLAN DE ACCIÓN ANUAL EN EL MARCO DE LA CONSERVACIÓN DE LA DIVERSIDAD BIOLÓGICA DE LAS ÁREAS PROTEGIDAS DEL SINAP NACIONAL.</t>
  </si>
  <si>
    <t>AO07-P3202032-003 PRESTAR SERVICIOS DE APOYO A LA GESTIÓN CON PLENA  AUTONOMÍA TÉCNICA Y ADMINISTRATIVA AL PARQUE NACIONAL NATURAL PURACÉ PARA LA IMPLEMENTACIÓN DE LA ESTRATEGIA DE PREVENCIÓN, VIGILANCIA Y CONTROL DE LOS  ECOSISTEMAS DE PÁRAMO EN LOS SECTORES DE MANEJO DEFINIDOS EN EL ÁREA PROTEGIDA EN EL MARCO DE LA CONSERVACIÓN DE LA DIVERSIDAD BIOLÓGICA DE LAS ÁREAS PROTEGIDAS DEL SINAP NACIONAL.</t>
  </si>
  <si>
    <t>AO07-P3202032-001 PRESTAR SERVICIOS ASISTENCIALES Y DE APOYO A LA GESTIÓN CON PLENA AUTONOMÍA TÉCNICA Y ADMINISTRATIVA AL PARQUE NACIONAL NATURAL PURACÉ PARA LA IMPLEMENTACIÓN DE LA ESTRATEGIA DE PREVENCIÓN, VIGILANCIA Y CONTROL DE LOS ECOSISTEMAS DE PÁRAMO EN LOS SECTORES DE MANEJO DEFINIDOS EN EL ÁREA PROTEGIDA EN EL MARCO DE LA CONSERVACIÓN DE LA DIVERSIDAD BIOLÓGICA DE LAS ÁREAS PROTEGIDAS DEL SINAP NACIONAL</t>
  </si>
  <si>
    <t>AO07-P3202032-002 PRESTAR SERVICIOS DE APOYO A LA GESTIÓN CON PLENA AUTONOMÍA TÉCNICA Y ADMINISTRATIVA AL PARQUE NACIONAL NATURAL PURACÉ PARA LA IMPLEMENTACIÓN DE LA ESTRATEGIA DE PREVENCIÓN, VIGILANCIA Y CONTROL DE LOS ECOSISTEMAS DE PÁRAMO EN LOS SECTORES DE MANEJO DEFINIDOS EN EL ÁREA PROTEGIDA EN EL MARCO DE LA CONSERVACIÓN DE LA DIVERSIDAD BIOLÓGICA DE LAS ÁREAS PROTEGIDAS DEL SINAP NACIONAL.</t>
  </si>
  <si>
    <t>AO01-P3202038-001 PRESTAR SERVICIOS DE APOYO A LA GESTIÓN CON PLENA AUTONOMÍA TÉCNICA Y ADMINISTRATIVA AL PARQUE NACIONAL NATURAL COMPLEJO VOLCÁNICO DOÑA JUANA CASCABEL PARA EL MONTAJE Y MANTENIMIENTO DEL VIVERO EN EL MARCO DE LA ESTRATEGIA DE RESTAURACIÓN ECOLÓGICA DEL ÁREA PROTEGIDA EN EL MARCO DE LA CONSERVACIÓN DE LA DIVERSIDAD BIOLÓGICA DE LAS ÁREAS PROTEGIDAS DEL SINAP NACIONAL</t>
  </si>
  <si>
    <t>AO11-P3202032-005 PRESTAR SERVICIOS DE APOYO CON PLENA AUTONOMÍA TÉCNICA Y ADMINISTRATIVA AL SANTUARIO DE FLORA Y FAUNA GALERAS PARA EL DESARROLLO DE ACCIONES DE PREVENCIÓN, CONTROL Y VIGILANCIA A TRAVÉS DE LA PRESENCIA INSTITUCIONAL EN LAS CABAÑAS DEL ÁREA PROTEGIDA EN EL MARCO DE LA CONSERVACIÓN DE LA DIVERSIDAD BIOLÓGICA DE LAS ÁREAS PROTEGIDAS DEL SINAP NACIONAL</t>
  </si>
  <si>
    <t>AO11-P3202032-002 PRESTAR SERVICIOS DE APOYO CON PLENA AUTONOMÍA TÉCNICA Y ADMINISTRATIVA AL SANTUARIO DE FLORA Y FAUNA GALERAS PARA EL DESARROLLO DE ACCIONES DE PREVENCIÓN, CONTROL Y VIGILANCIA, Y EN LA IMPLEMENTACIÓN DE ACCIONES PARA EL FORTALECIMIENTO DEL ECOTURISMO DEL ÁREA PROTEGIDA EN EL MARCO DE LA CONSERVACIÓN DE LA DIVERSIDAD BIOLÓGICA DE LAS ÁREAS PROTEGIDAS DEL SINAP NACIONAL.</t>
  </si>
  <si>
    <t>AO11-P3202032-003 PRESTAR SERVICIOS DE APOYO CON PLENA AUTONOMÍA TÉCNICA Y ADMINISTRATIVA AL SANTUARIO DE FLORA Y FAUNA GALERAS PARA EL DESARROLLO DE ACCIONES DE PREVENCIÓN, CONTROL Y VIGILANCIA A TRAVÉS DE LA PRESENCIA INSTITUCIONAL EN LAS CABAÑAS DEL ÁREA PROTEGIDA EN EL MARCO DE LA CONSERVACIÓN DE LA DIVERSIDAD BIOLÓGICA DE LAS ÁREAS PROTEGIDAS DEL SINAP NACIONAL.</t>
  </si>
  <si>
    <t xml:space="preserve">AO06-P3202008-003 PRESTAR SERVICIOS PROFESIONALES CON PLENA AUTONOMÍA TÉCNICA Y ADMINISTRATIVA AL PARQUE NACIONAL NATURAL NEVADO DEL HUILA PARA FORTALECER LOS PROCESOS ADMINISTRATIVOS Y CONTRACTUALES, CONTRIBUYENDO A LA EJECUCIÓN DE SU PLAN DE MANEJO Y DEL PLAN DE ACCIÓN ANUAL EN EL MARCO DE LA CONSERVACIÓN DE LA DIVERSIDAD BIOLÓGICA DE LAS ÁREAS PROTEGIDAS DEL SINAP NACIONAL </t>
  </si>
  <si>
    <t>AO11-P3202008-001 PRESTAR SERVICIOS PROFESIONALES CON PLENA AUTONOMÍA TÉCNICA Y ADMINISTRATIVA AL SANTUARIO DE FLORA Y FAUNA GALERAS PARA FORTALECER LOS PROCESOS ADMINISTRATIVOS Y CONTRACTUALES, CONTRIBUYENDO A LA EJECUCIÓN DE SU PLAN DE MANEJO Y DEL PLAN DE ACCIÓN ANUAL EN EL MARCO DE LA CONSERVACIÓN DE LA DIVERSIDAD BIOLÓGICA DE LAS ÁREAS PROTEGIDAS DEL SINAP NACIONAL.</t>
  </si>
  <si>
    <t>AO11-P3202032-001 PRESTAR SERVICIOS DE APOYO CON PLENA AUTONOMÍA TÉCNICA Y ADMINISTRATIVA AL SANTUARIO DE FLORA Y FAUNA GALERAS PARA EL DESARROLLO DE ACCIONES DE PREVENCIÓN, CONTROL Y VIGILANCIA, Y EN LA IMPLEMENTACIÓN DE ACCIONES PARA EL FORTALECIMIENTO DEL ECOTURISMO DEL ÁREA PROTEGIDA EN EL MARCO DE LA CONSERVACIÓN DE LA DIVERSIDAD BIOLÓGICA DE LAS ÁREAS PROTEGIDAS DEL SINAP NACIONAL.</t>
  </si>
  <si>
    <t>AO10-P3202008-001 - PRESTAR SERVICIOS PROFESIONALES CON PLENA AUTONOMÍA TÉCNICA Y ADMINISTRATIVA AL SANTUARIO DE FLORA ISLA DE LA COROTA PARA FORTALECER LOS PROCESOS ADMINISTRATIVOS Y CONTRACTUALES, CONTRIBUYENDO A LA EJECUCIÓN DE SU PLAN DE MANEJO Y DEL PLAN DE ACCIÓN ANUAL EN EL MARCO DE LA CONSERVACIÓN DE LA DIVERSIDAD BIOLÓGICA DE LAS ÁREAS PROTEGIDAS DEL SINAP NACIONAL</t>
  </si>
  <si>
    <t>AO05-P3202008-001- PRESTAR SERVICIOS TECNOLÓGICOS CON PLENA AUTONOMÍA TÉCNICA Y ADMINISTRATIVA AL PARQUE NACIONAL NATURAL LOS NEVADOS PARA FORTALECER LOS PROCESOS ADMINISTRATIVOS Y CONTRACTUALES, COAYUDANDO A LA EJECUCIÓN DE SU PLAN DE MANEJO Y DEL PLAN DE ACCIÓN ANUAL EN EL MARCO DE LA CONSERVACIÓN DE LA DIVERSIDAD BIOLÓGICA DE LAS ÁREAS PROTEGIDAS DEL SINAP NACIONAL.</t>
  </si>
  <si>
    <t>AO01-P3202032-002 PRESTAR SERVICIOS DE APOYO A LA GESTIÓN CON PLENA AUTONOMÍA TÉCNICA Y ADMINISTRATIVA AL PARQUE NACIONAL NATURAL COMPLEJO VOLCÁNICO DOÑA JUANA CASCABEL PARA FORTALECER LAS ACTIVIDADES Y ACCIONES EN EL MARCO DE LA ESTRATEGIA DE PREVENCIÓN, VIGILANCIA Y CONTROL AL INTERIOR Y EN LA ZONA ALEDAÑA AL ÁREA PROTEGIDA EN EL MARCO DE LA CONSERVACIÓN DE LA DIVERSIDAD BIOLÓGICA DE LAS ÁREAS PROTEGIDAS DEL SINAP NACIONAL</t>
  </si>
  <si>
    <t>AO11-P3202032-004 PRESTAR SERVICIOS DE APOYO CON PLENA AUTONOMÍA TÉCNICA Y ADMINISTRATIVA AL SANTUARIO DE FLORA Y FAUNA GALERAS PARA EL DESARROLLO DE ACCIONES DE PREVENCIÓN, CONTROL Y VIGILANCIA A TRAVÉS DE LA PRESENCIA INSTITUCIONAL EN LAS CABAÑAS DEL ÁREA PROTEGIDA EN EL MARCO DE LA CONSERVACIÓN DE LA DIVERSIDAD BIOLÓGICA DE LAS ÁREAS PROTEGIDAS DEL SINAP NACIONAL</t>
  </si>
  <si>
    <t>AO00-P3202008-011 PRESTAR SERVICIOS PROFESIONALES CON PLENA AUTONOMÍA TÉCNICA Y ADMINISTRATIVA A LA DIRECCIÓN TERRITORIAL ANDES OCCIDENTALES EN TEMAS JURÍDICOS CON ÉNFASIS EN LOS PROCESOS RELACIONADOS CON EL USO, REGULACIÓN Y APROVECHAMIENTO DE LOS RECURSOS NATURALES EN EL MARCO DE LA CONSERVACIÓN DE LA DIVERSIDAD BIOLÓGICA DE LAS ÁREAS PROTEGIDAS DEL SINAP NACIONAL.</t>
  </si>
  <si>
    <t>AO06-P3202060-002 PRESTAR SERVICIOS DE APOYO A LA GESTIÓN CON PLENA AUTONOMÍA TÉCNICA Y ADMINISTRATIVA AL PARQUE NACIONAL NATURAL NEVADO DEL HUILA PARA EL DESARROLLO DE ACTIVIDADES PROPIAS DE LA ESTRATEGIA DE RESTAURACIÓN ECOLÓGICA PARTICIPATIVA DEL ÁREA PROTEGIDA, EN LOS SECTORES DE MANEJO DE TOLIMA Y HUILA EN EL MARCO DE LA CONSERVACIÓN DE LA DIVERSIDAD BIOLÓGICA DE LAS ÁREAS PROTEGIDAS DEL SINAPN ACIONAL</t>
  </si>
  <si>
    <t>AO09-P3202008-002 PRESTAR SERVICIOS DE APOYO A LA GESTIÓN CON PLENA AUTONOMÍA TÉCNICA Y ADMINISTRATIVA AL PARQUE NACIONAL NATURAL TATAMÁ PARA EL DESARROLLO DE ACTIVIDADES DE RELACIONAMIENTO CON COMUNIDADES NEGRAS DEL MUNICIPIO DE TADÓ (CHOCÓ) Y PUEBLO RICO (RISARALDA) EN EL MARCO DE LA CONSERVACIÓN DE LA DIVERSIDAD BIOLÓGICA DE LAS ÁREAS PROTEGIDAS DEL SINAP NACIONAL.</t>
  </si>
  <si>
    <t>AO05-P3202010-001 PRESTAR SERVICIOS DE APOYO A LA GESTIÓN CON PLENA AUTONOMÍA TÉCNICA Y ADMINISTRATIVA AL PARQUE NACIONAL NATURAL LOS NEVADOS PARA APOYAR LAS ACCIONES DE SEGUIMIENTO Y REGULACIÓN EN LA OPERACIÓN ECOTURÍSTICA Y APORTAR AL PILAR DE GOBERNANZA DEL PLAN CONJUNTO DE LA SENTENCIA QUE DECLARA AL PNN LOS NEVADOS SUJETO DE DERECHOS ESPECIALES, EN LOS MUNICIPIOS CON JURISDICCIÓN DEL PARQUE EN EL MARCO DE LA CONSERVACIÓN DE LA DIVERSIDAD BIOLÓGICA DE LAS ÁREAS PROTEGIDAS DEL SINAP NACIONAL</t>
  </si>
  <si>
    <t>AO09-P3202032-003 PRESTAR SERVICIOS DE APOYO A LA GESTIÓN CON PLENA AUTONOMÍA TÉCNICA Y ADMINISTRATIVA AL PARQUE NACIONAL NATURAL TATAMÁ PARA FORTALECER LAS ACTIVIDADES Y ACCIONES EN EL MARCO DE LA ESTRATEGIA DE PREVENCIÓN, VIGILANCIA Y CONTROL EN EL SECTOR DE MANEJO DE PUEBLO RICO Y APÍA, EN EL MARCO DE LA CONSERVACIÓN DE LA DIVERSIDAD BIOLÓGICA DE LAS ÁREAS PROTEGIDAS DEL SINAP NACIONAL.</t>
  </si>
  <si>
    <t>AO07-P3202060-001 PRESTAR SERVICIOS ASISTENCIALES Y DE APOYO A LA GESTIÓN CON PLENA AUTONOMÍA TÉCNICA Y ADMINISTRATIVA AL PARQUE NACIONAL NATURAL PURACÉ PARA LA IMPLEMENTACIÓN DE LA ESTRATEGIA DE RESTAURACIÓN ECOLÓGICA PARTICIPATIVA EN EL ÁREA PROTEGIDA EN EL MARCO DE LA CONSERVACIÓN DE LA DIVERSIDAD BIOLÓGICA DE LAS ÁREAS PROTEGIDAS DEL SINAP NACIONAL..</t>
  </si>
  <si>
    <t>AO09-P3202060-001 PRESTAR SERVICIOS DE APOYO A LA GESTIÓN CON PLENA AUTONOMÍA TÉCNICA Y ADMINISTRATIVA AL PARQUE NACIONAL NATURAL TATAMÁ PARA LA IMPLEMENTACIÓN DE LA ESTRATEGIA DE RESTAURACIÓN ECOLÓGICA PARTICIPATIVA Y EL MONITOREO A LAS ÁREAS RESTAURADAS EN EL MARCO DE LA CONSERVACIÓN DE LA DIVERSIDAD BIOLÓGICA DE LAS ÁREAS PROTEGIDAS DEL SINAP NACIONAL.</t>
  </si>
  <si>
    <t>AO12-P3202008-001 PRESTAR SERVICIOS TÉCNICOS CON PLENA AUTONOMÍA TÉCNICA Y ADMINISTRATIVA AL SANTUARIO DE FAUNA Y FLORA OTÚN QUIMBAYA PARA FORTALECER LOS PROCESOS ADMINISTRATIVOS Y CONTRACTUALES, CONTRIBUYENDO A LA EJECUCIÓN DE SU PLAN DE MANEJO Y DEL PLAN DE ACCIÓN ANUAL EN EL MARCO DE LA CONSERVACIÓN DE LA DIVERSIDAD BIOLÓGICA DE LAS ÁREAS PROTEGIDAS DEL SINAP NACIONAL</t>
  </si>
  <si>
    <t>AO02-P3202032-002 PRESTAR SERVICIOS DE APOYO A LA GESTIÓN CON PLENA AUTONOMÍA TÉCNICA Y ADMINISTRATIVA AL PARQUE NACIONAL NATURAL CUEVA DE LOS GUÁCHAROS PARA FORTALECER LAS ACTIVIDADES Y ACCIONES EN EL MARCO DE LA PREVENCIÓN, CONTROL Y VIGILANCIA, ADEMÁS DE LA IMPLEMENTACIÓN DEL PLAN DE MANTENIMIENTOS PREVENTIVOS Y CORRECTIVOS DEL ÁREA PROTEGIDA EN EL MARCO DE LA CONSERVACIÓN DE LA DIVERSIDAD BIOLÓGICA DE LAS ÁREAS PROTEGIDAS DEL SINAP NACIONAL.</t>
  </si>
  <si>
    <t>AO09-P3202032-002 PRESTAR SERVICIOS DE APOYO A LA GESTIÓN CON PLENA AUTONOMÍA TÉCNICA Y ADMINISTRATIVA AL PARQUE NACIONAL NATURAL TATAMÁ PARA FORTALECER LAS ACTIVIDADES Y ACCIONES EN EL MARCO DE LA ESTRATEGIA DE PREVENCIÓN, VIGILANCIA Y CONTROL, EN EL SECTOR DE MANEJO DE PUEBLO RICO EN EL MARCO DE LA CONSERVACIÓN DE LA DIVERSIDAD BIOLÓGICA DE LAS ÁREAS PROTEGIDAS DEL SINAP NACIONAL.</t>
  </si>
  <si>
    <t>AO00-P3202053-001 PRESTAR SERVICIOS PROFESIONALES CON PLENA AUTONOMÍA TÉCNICA Y ADMINISTRATIVA A LA DIRECCIÓN TERRITORIAL ANDES OCCIDENTALES PARA FORTALECER LA GESTIÓN DE INFORMACIÓN TÉCNICA, SOCIAL, DE MODOS DE VIDA Y SISTEMAS DE PRODUCCIÓN PARA ORIENTAR MEDIDAS DE MANEJO ASOCIADAS AL USO DEL SUELO, LA TENENCIA DE LA TIERRA Y EL ORDENAMIENTO AMBIENTAL DEL TERRITORIO EN EL MARCO DE LA CONSERVACIÓN DE LA DIVERSIDAD BIOLÓGICA DE LAS ÁREAS PROTEGIDAS DEL SINAP NACIONAL.</t>
  </si>
  <si>
    <t>AO00-P3202008-013 PRESTAR SERVICIOS DE APOYO A LA GESTIÓN CON PLENA AUTONOMÍA TÉCNICA Y ADMINISTRATIVA A LA DIRECCIÓN TERRITORIAL ANDES OCCIDENTALES EN LA SUBSEDE POPAYÁN EN EL DESARROLLO DE ACTIVIDADES DE ARCHIVO, CORRESPONDENCIA, ATENCIÓN AL USUARIO, REGISTROS Y DEMÁS PROCESOS ADMINISTRATIVOS PROPIOS DE LA DEPENDENCIA EN EL MARCO DE LA CONSERVACIÓN DE LA DIVERSIDAD BIOLÓGICA DE LAS ÁREAS PROTEGIDAS DEL SINAP NACIONAL.</t>
  </si>
  <si>
    <t>AO07-P3202008-005 PRESTAR SERVICIOS PROFESIONALES CON PLENA AUTONOMÍA TÉCNICA Y ADMINISTRATIVA AL PARQUE NACIONAL NATURAL PURACÉ PARA FORTALECER LOS PROCESOS ADMINISTRATIVOS Y CONTRACTUALES, CONTRIBUYENDO A LA EJECUCIÓN DE SU PLAN DE MANEJO Y DEL PLAN DE ACCIÓN ANUAL EN EL MARCO DE LA CONSERVACIÓN DE LA DIVERSIDAD BIOLÓGICA DE LAS ÁREAS PROTEGIDAS DEL SINAP NACIONAL.</t>
  </si>
  <si>
    <t>AO07-P3202008-004 PRESTAR SERVICIOS ASISTENCIALES Y DE APOYO A LA GESTIÓN CON PLENA AUTONOMÍA TÉCNICA Y ADMINISTRATIVA AL PARQUE NACIONAL NATURAL PURACÉ PARA LLEVAR A CABO LA ESTRATEGIA DE PREVENCIÓN, VIGILANCIA Y CONTROL EN COORDINACIÓN CON LAS COMUNIDADES ÉTNICAS EN LOS SECTORES DE MANEJO DEFINIDOS EN EL ÁREA PROTEGIDA EN EL MARCO DE LA CONSERVACIÓN DE LA DIVERSIDAD BIOLÓGICA DE LAS ÁREAS PROTEGIDAS DEL SINAP NACIONAL.</t>
  </si>
  <si>
    <t>AO06-P3202032-001 PRESTAR SERVICIOS DE APOYO A LA GESTIÓN CON PLENA AUTONOMÍA TÉCNICA Y ADMINISTRATIVA AL PARQUE NACIONAL NATURAL NEVADO DEL HUILA PARA LA EJECUCIÓN DEL PROGRAMA DE PREVENCIÓN, VIGILANCIA Y CONTROL EN EL ÁREA PROTEGIDA, EN EL DEPARTAMENTO DEL HUILA EN EL MARCO DE LA CONSERVACIÓN DE LA DIVERSIDAD BIOLÓGICA DE LAS ÁREAS PROTEGIDAS DEL SINAP NACIONAL</t>
  </si>
  <si>
    <t>AO09-P3202032-001 PRESTAR SERVICIOS DE APOYO A LA GESTIÓN CON PLENA AUTONOMÍA TÉCNICA Y ADMINISTRATIVA AL PARQUE NACIONAL NATURAL TATAMÁ FORTALECER LAS ACTIVIDADES Y ACCIONES EN EL MARCO DE LA ESTRATEGIA DE PREVENCIÓN, VIGILANCIA Y CONTROL EN EL SECTOR DE MANEJO DE EL ÁGUILA, EN EL MARCO DE LA CONSERVACIÓN DE LA DIVERSIDAD BIOLÓGICA DE LAS ÁREAS PROTEGIDAS DEL SINAP NACIONAL.</t>
  </si>
  <si>
    <t>AO10-P3202032-001 PRESTAR SERVICIOS DE APOYO CON PLENA AUTONOMÍA TÉCNICA Y ADMINISTRATIVA AL SF ISLA DE LA COROTA PARA LA IMPLEMENTACIÓN DEL PROTOCOLO DE PREVENCIÓN, MANEJO Y CONTROL DE LA ESPECIE INVASORA CROCOSMIA X CROSCOSMIFLORA, Y EL APOYO A LA GESTIÓN DE LAS LÍNEAS ESTRATÉGICAS DEL PLAN DE MANEJO EN EL MARCO DE LA CONSERVACIÓN DE LA DIVERSIDAD BIOLÓGICA DE LAS ÁREAS PROTEGIDAS DEL SINAP NACIONAL.</t>
  </si>
  <si>
    <t>AO00-P3202008-020 PRESTAR SERVICIOS PROFESIONALES CON PLENA AUTONOMÍA TÉCNICA Y ADMINISTRATIVA A LA DIRECCIÓN TERRITORIAL ANDES OCCIDENTALES PARA APOYAR LA FORMULACIÓN DEL PROYECTO BIOSUR EN EL MARCO DEL NODO DE BIODIVERSIDAD DE NARIÑO PARA LA CONSERVACIÓN DE LA DIVERSIDAD BIOLÓGICA DE LAS ÁREAS PROTEGIDAS DEL SINAP</t>
  </si>
  <si>
    <t>AO10-P3202010-001 PRESTAR SERVICIOS DE APOYO CON PLENA AUTONOMÍA TÉCNICA Y ADMINISTRATIVA AL SF ISLA DE LA COROTA PARA LA IMPLEMENTACIÓN DEL PLAN DE ORDENAMIENTO ECOTURÍSTICO Y LAS LÍNEAS ESTRATÉGICAS DEL PLAN DE MANEJO EN EL MARCO DE LA CONSERVACIÓN DE LA DIVERSIDAD BIOLÓGICA DE LAS ÁREAS PROTEGIDAS DEL SINAP NACIONAL.</t>
  </si>
  <si>
    <t>AO00-P3202010-001 PRESTAR SERVICIOS PROFESIONALES CON PLENA AUTONOMÍA TÉCNICA Y ADMINISTRATIVA A LA DIRECCIÓN TERRITORIAL ANDES OCCIDENTALES PARA LA PLANIFICACIÓN Y EJECUCIÓN DE ACTIVIDADES EN LAS ÁREAS CON VOCACIÓN ECOTURÍSTICA EN EL MARCO DE LA CONSERVACIÓN DE LA DIVERSIDAD BIOLÓGICA DE LAS ÁREAS PROTEGIDAS DEL SINAP NACIONAL.</t>
  </si>
  <si>
    <t>AO10-P3202032-003 PRESTAR SERVICIOS DE APOYO CON PLENA AUTONOMÍA TÉCNICA Y ADMINISTRATIVA AL SF ISLA DE LA COROTA PARA LA IMPLEMENTACIÓN DEL PROTOCOLO DE PREVENCIÓN, VIGILANCIA Y CONTROL Y APOYO A LAS LÍNEAS ESTRATÉGICAS PRIORIZADAS EN EL PLAN DE MANEJO EN EL MARCO DE LA CONSERVACIÓN DE LA DIVERSIDAD BIOLÓGICA DE LAS ÁREAS PROTEGIDAS DEL SINAP NACIONAL.</t>
  </si>
  <si>
    <t>AO04-P3202008-001 PRESTAR SERVICIOS PROFESIONALES CON PLENA AUTONOMÍA TÉCNICA Y ADMINISTRATIVA AL PARQUE NACIONAL NATURAL LAS ORQUÍDEAS PARA FORTALECER LOS PROCESOS ADMINISTRATIVOS Y CONTRACTUALES, CONTRIBUYENDO A LA EJECUCIÓN DE SU PLAN DE MANEJO Y DEL PLAN DE ACCIÓN ANUAL EN EL MARCO DE LA CONSERVACIÓN DE LA DIVERSIDAD BIOLÓGICA DE LAS ÁREAS PROTEGIDAS DEL SINAP NACIONAL.</t>
  </si>
  <si>
    <t>AO12-P3202010-001 PRESTAR SERVICIOS DE APOYO A LA GESTIÓN CON PLENA AUTONOMÍA TÉCNICA Y ADMINISTRATIVA AL SANTUARIO DE FAUNA Y FLORA OTÚN QUIMBAYA PARA LA GESTIÓN DE VISITANTES Y EL APOYO A LAS ACCIONES DE EDUCACIÓN AMBIENTAL EN EL ÁREA PROTEGIDA EN EL MARCO DE LA CONSERVACIÓN DE LA DIVERSIDAD BIOLÓGICA DE LAS ÁREAS PROTEGIDAS DEL SINAP NACIONAL</t>
  </si>
  <si>
    <t>AO00-P3202008-003 PRESTAR SERVICIOS TECNOLÓGICOS Y DE APOYO A LA GESTIÓN CON PLENA AUTONOMÍA TÉCNICA Y ADMINISTRATIVA A LA DIRECCIÓN TERRITORIAL ANDES OCCIDENTALES PARA EL SEGUIMIENTO, GESTIÓN, EJECUCIÓN Y CONTROL EFICAZ DE LOS PROCESOS DEL ÁREA ADMINISTRATIVA Y FINANCIERA COMO APOYO A LA COORDINACIÓN DEL GRUPO INTERNO DE TRABAJO, EN EL MARCO DE LA CONSERVACIÓN DE LA DIVERSIDAD BIOLÓGICA DE LAS ÁREAS PROTEGIDAS DEL SINAP NACIONAL.</t>
  </si>
  <si>
    <t>AO12-P3202032-001 PRESTAR SERVICIOS DE APOYO A LA GESTIÓN CON PLENA AUTONOMÍA TÉCNICA Y ADMINISTRATIVA AL SANTUARIO DE FAUNA Y FLORA OTÚN QUIMBAYA PARA LA IMPLEMENTACIÓN DE LA ESTRATEGIA DE PREVENCIÓN, VIGILANCIA Y CONTROL Y LAS ACCIONES DE INVESTIGACIÓN Y MONITOREO EN EL ÁREA PROTEGIDA EN EL MARCO DE LA CONSERVACIÓN DE LA DIVERSIDAD BIOLÓGICA DE LAS ÁREAS PROTEGIDAS DEL SINAP NACIONAL.</t>
  </si>
  <si>
    <t>AO07-P3202008-001 PRESTAR SERVICIOS ASISTENCIALES Y DE APOYO A LA GESTIÓN CON PLENA AUTONOMÍA TÉCNICA Y ADMINISTRATIVA AL PARQUE NACIONAL NATURAL PURACÉ PARA LLEVAR A CABO LA ESTRATEGIA DE PREVENCIÓN, VIGILANCIA Y CONTROL EN COORDINACIÓN CON LAS COMUNIDADES ÉTNICAS EN LOS SECTORES DE MANEJO DEFINIDOS EN EL ÁREA PROTEGIDA EN EL MARCO DE LA CONSERVACIÓN DE LA DIVERSIDAD BIOLÓGICA DE LAS ÁREAS PROTEGIDAS DEL SINAP NACIONAL.</t>
  </si>
  <si>
    <t>AO07-P3202060-003 PRESTAR SERVICIOS PROFESIONALES CON PLENA AUTONOMÍA TÉCNICA Y ADMINISTRATIVA AL PARQUE NACIONAL NATURAL PURACÉ PARA LA IMPLEMENTACIÓN DE LA ESTRATEGIA DE RESTAURACIÓN ECOLÓGICA PARTICIPATIVA EN EL ÁREA PROTEGIDA EN EL MARCO DE LA CONSERVACIÓN DE LA DIVERSIDAD BIOLÓGICA DE LAS ÁREAS PROTEGIDAS DEL SINAP NACIONAL.</t>
  </si>
  <si>
    <t>AO00-P3202008-016 PRESTAR SERVICIOS PROFESIONALES CON PLENA AUTONOMÍA TÉCNICA Y ADMINISTRATIVA A LA DIRECCIÓN TERRITORIAL ANDES OCCIDENTALES EN LA PLANEACIÓN, GESTIÓN, EJECUCIÓN Y SEGUIMIENTO DE LOS PROGRAMAS DE COOPERACIÓN CON ÉNSASIS EN EL PROGRAMA DE COOPERACIÓN ALEMANA CON KFW Y EN EL FORTALECIMIENTO DE LA LÍNEA DE GESTIÓN DEL CONOCIMIENTO PARA LOS NODOS DE BIODIVERSIDAD PRIORIZADOS DEL SUBSISTEMA ANDES OCCIDENTALES EN EL MARCO DE LA CONSERVACIÓN DE LA DIVERSIDAD BIOLÓGICA DE LAS ÁREAS PROTEGIDAS DEL SINAP NACIONAL.</t>
  </si>
  <si>
    <t>AO07-P3202008-003 PRESTAR SERVICIOS ASISTENCIALES Y DE APOYO A LA GESTIÓN CON PLENA AUTONOMÍA TÉCNICA Y ADMINISTRATIVA AL PARQUE NACIONAL NATURAL PURACÉ PARA LLEVAR A CABO LA ESTRATEGIA DE PREVENCIÓN, VIGILANCIA Y CONTROL EN COORDINACIÓN CON LAS COMUNIDADES ÉTNICAS EN LOS SECTORES DE MANEJO DEFINIDOS EN EL ÁREA PROTEGIDA EN EL MARCO DE LA CONSERVACIÓN DE LA DIVERSIDAD BIOLÓGICA DE LAS ÁREAS PROTEGIDAS DEL SINAP NACIONAL.</t>
  </si>
  <si>
    <t>AO07-P3202008-002 PRESTAR SERVICIOS ASISTENCIALES Y DE APOYO A LA GESTIÓN CON PLENA AUTONOMÍA TÉCNICA Y ADMINISTRATIVA AL PARQUE NACIONAL NATURAL PURACÉ PARA LLEVAR A CABO LA ESTRATEGIA DE PREVENCIÓN, VIGILANCIA Y CONTROL EN COORDINACIÓN CON LAS COMUNIDADES ÉTNICAS EN LOS SECTORES DE MANEJO DEFINIDOS EN EL ÁREA PROTEGIDA EN EL MARCO DE LA CONSERVACIÓN DE LA DIVERSIDAD BIOLÓGICA DE LAS ÁREAS PROTEGIDAS DEL SINAP NACIONAL-</t>
  </si>
  <si>
    <t>AO04-P3202060-005 PRESTAR SERVICIOS PROFESIONALES CON PLENA AUTONOMÍA TÉCNICA Y ADMINISTRATIVA AL PARQUE NACIONAL NATURAL LAS ORQUÍDEAS PARA LA IMPLEMENTACIÓN DEL DISEÑO DE MONITOREO A LA RESTAURACIÓN AL INTERIOR DEL ÁREA PROTEGIDA EN EL MARCO DE LA CONSERVACIÓN DE LA DIVERSIDAD BIOLÓGICA DE LAS ÁREAS PROTEGIDAS DEL SINAP NACIONAL</t>
  </si>
  <si>
    <t>AO09-P3202010-001 PRESTAR SERVICIOS DE APOYO A LA GESTIÓN CON PLENA AUTONOMÍA TÉCNICA Y ADMINISTRATIVA AL PARQUE NACIONAL NATURAL TATAMÁ PARA LA IMPLEMENTACIÓN DEL PLAN DE ORDENAMIENTO ECOTURÍSTICO EN EL MUNICIPIO DE PUEBLO RICO (RISARALDA), EN EL MARCO DE LA CONSERVACIÓN DE LA DIVERSIDAD BIOLÓGICA DE LAS ÁREAS PROTEGIDAS DEL SINAP NACIONAL</t>
  </si>
  <si>
    <t>AO06-P3202032-002 PRESTAR SERVICIOS DE APOYO A LA GESTIÓN CON PLENA AUTONOMÍA TÉCNICA Y ADMINISTRATIVA AL PARQUE NACIONAL NATURAL NEVADO DEL HUILA PARA LA EJECUCIÓN DEL PROGRAMA DE PREVENCIÓN, VIGILANCIA Y CONTROL EN EL ÁREA PROTEGIDA, EN EL DEPARTAMENTO DEL TOLIMA EN EL MARCO DE LA CONSERVACIÓN DE LA DIVERSIDAD BIOLÓGICA DE LAS ÁREAS PROTEGIDAS DEL SINAP NACIONAL..</t>
  </si>
  <si>
    <t>AO00-P3202008-015 PRESTAR SERVICIOS DE APOYO A LA GESTIÓN CON PLENA AUTONOMÍA TÉCNICA Y ADMINISTRATIVA A LA DIRECCIÓN TERRITORIAL ANDES OCCIDENTALES PARA EL DESARROLLO DE ACTIVIDADES EN EL CENTRO DE DOCUMENTACIÓN, APOYO A LOS PROCESOS CONTRACTUALES, ADMINISTRACIÓN DE LA INFORMACIÓN Y ARCHIVO EN EL MARCO DE LA CONSERVACIÓN DE LA DIVERSIDAD BIOLÓGICA DE LAS ÁREAS PROTEGIDAS DEL SINAP NACIONAL</t>
  </si>
  <si>
    <t>AO04-P3202060-001 PRESTAR SERVICIOS PROFESIONALES CON PLENA AUTONOMÍA TÉCNICA Y ADMINISTRATIVA AL PARQUE NACIONAL NATURAL LAS ORQUÍDEAS PARA ORIENTAR LA IMPLEMENTACIÓN DE LOS PROCESOS DE RESTAURACIÓN ECOLÓGICA PARTICIPATIVA AL INTERIOR DEL ÁREA PROTEGIDA EN EL MARCO DE LA CONSERVACIÓN DE LA DIVERSIDAD BIOLÓGICA DE LAS ÁREAS PROTEGIDAS DEL SINAP NACIONAL.</t>
  </si>
  <si>
    <t>AO06-P3202008-002 PRESTAR SERVICIOS ASISTENCIALES Y DE APOYO A LA GESTIÓN CON PLENA AUTONOMÍA TÉCNICA Y ADMINISTRATIVA AL PARQUE NACIONAL NATURAL NEVADO DEL HUILA PARA EL RELACIONAMIENTO E IMPLEMENTACIÓN DE ESTRATEGIAS DE MANEJO CON LAS COMUNIDADES INDÍGENAS SOBREPUESTAS EN EL DEPARTAMENTO DEL CAUCA EN EL MARCO DE LA CONSERVACIÓN DE LA DIVERSIDAD BIOLÓGICA DE LAS ÁREAS PROTEGIDAS DEL SINAP NACIONAL.</t>
  </si>
  <si>
    <t>AO06-P3202008-001 PRESTAR SERVICIOS DE APOYO A LA GESTIÓN CON PLENA AUTONOMÍA TÉCNICA Y ADMINISTRATIVA AL PARQUE NACIONAL NATURAL NEVADO DEL HUILA PARA LA EVALUACIÓN E IMPLEMENTACIÓN DEL REM EN EL DEPARTAMENTO DEL TOLIMA EN EL MARCO DE LA CONSERVACIÓN DE LA DIVERSIDAD BIOLÓGICA DE LAS ÁREAS PROTEGIDAS DEL SINAP NACIONAL..</t>
  </si>
  <si>
    <t>AO10-P3202010-002 PRESTAR SERVICIOS PROFESIONALES CON PLENA AUTONOMÍA TÉCNICA Y ADMINISTRATIVA AL SF ISLA DE LA COROTA PARA LA IMPLEMENTACIÓN Y ACTUALIZACIÓN DEL PLAN DE ORDENAMIENTO ECOTURÍSTICO (POE) Y EL RELACIONAMIENTO CON ACTORES ESTRATÉGICOS DEL ÁREA PROTEGIDA EN EL MARCO DE LA CONSERVACIÓN DE LA DIVERSIDAD BIOLÓGICA DE LAS ÁREAS PROTEGIDAS DEL SINAP NACIONAL." ESPERO QUE ESTA SUGERENCIA TE SEA ÚTIL.</t>
  </si>
  <si>
    <t>AO05-P3202008-002 PRESTAR SERVICIOS PROFESIONALES CON PLENA AUTONOMÍA TÉCNICA Y ADMINISTRATIVA AL PARQUE NACIONAL NATURAL LOS NEVADOS PARA APOYAR LA EJECUCIÓN Y SEGUIMIENTO DEL PLAN CONJUNTO DE RECUPERACIÓN, MANEJO, MANTENIMIENTO Y CONSERVACIÓN, EN EL MARCO DE LA SENTENCIA QUE DECLARA EL PNN LOS NEVADOS COMO SUJETO ESPECIAL DE DERECHOS EN EL MARCO DE LA CONSERVACIÓN DE LA DIVERSIDAD BIOLÓGICA DE LAS ÁREAS PROTEGIDAS DEL SINAP NACIONAL.</t>
  </si>
  <si>
    <t>AO05-P3202060-004 PRESTAR SERVICIOS PROFESIONALES CON PLENA AUTONOMÍA TÉCNICA Y ADMINISTRATIVA AL PARQUE NACIONAL NATURAL LOS NEVADOS PARA LA IMPLEMENTACIÓN DE LA ESTRATEGIA DE RESTAURACIÓN ECOLÓGICA DEL PNN LOS NEVADOS Y EN ARTICULACIÓN CON EL PILAR DE GOBERNANZA DEL PLAN CONJUNTO DE LA SENTENCIA QUE DECLARA AL PNN LOS NEVADOS SUJETO DE DERECHOS ESPECIALES EN EL MARCO DE LA CONSERVACIÓN DE LA DIVERSIDAD BIOLÓGICA DE LAS ÁREAS PROTEGIDAS DEL SINAP NACIONAL.</t>
  </si>
  <si>
    <t>AO07-P3202060-002 PRESTAR SERVICIOS TÉCNICOS Y DE APOYO A LA GESTIÓN CON PLENA AUTONOMÍA TÉCNICA Y ADMINISTRATIVA AL PARQUE NACIONAL NATURAL PURACÉ PARA LA IMPLEMENTACIÓN DE LA ESTRATEGIA DE RESTAURACIÓN ECOLÓGICA PARTICIPATIVA EN EL ÁREA PROTEGIDA EN EL MARCO DE LA CONSERVACIÓN DE LA DIVERSIDAD BIOLÓGICA DE LAS ÁREAS PROTEGIDAS DEL SINAP NACIONAL</t>
  </si>
  <si>
    <t>AO05-P3202010-010 PRESTAR SERVICIOS TÉCNICOS Y DE APOYO A LA GESTIÓN CON PLENA AUTONOMÍA TÉCNICA Y ADMINISTRATIVA AL PARQUE NACIONAL NATURAL LOS NEVADOS PARA APOYAR ACCIONES DE RESERVAS DE INGRESO, REGULACIÓN DE LA CAPACIDAD DE CARGA Y CUMPLIMIENTO DE LA REGLAMENTACIÓN DEL ORDENAMIENTO ECOTURÍSTICO DEL ÁREA PROTEGIDA EN EL MARCO DE LA CONSERVACIÓN DE LA DIVERSIDAD BIOLÓGICA DE LAS ÁREAS PROTEGIDAS DEL SINAP NACIONAL.</t>
  </si>
  <si>
    <t>AO00-P3202008-014 PRESTAR SERVICIOS DE APOYO A LA GESTIÓN CON PLENA AUTONOMÍA TÉCNICA Y ADMINISTRATIVA A LA DIRECCIÓN TERRITORIAL ANDES OCCIDENTALES PARA EJECUTAR LAS ACTIVIDADES DE GESTIÓN DOCUMENTAL Y ARCHIVO, EN EL MARCO DE LA CONSERVACIÓN DE LA DIVERSIDAD BIOLÓGICA DE LAS ÁREAS PROTEGIDAS DEL SINAP NACIONAL.</t>
  </si>
  <si>
    <t>AO11-P3202060-001 PRESTAR SERVICIOS PROFESIONALES CON PLENA AUTONOMÍA TÉCNICA Y ADMINISTRATIVA AL SANTUARIO DE FLORA Y FAUNA GALERAS PARA LA IMPLEMENTACIÓN DE PROCESOS DE RESTAURACIÓN ECOLÓGICA PARTICIPATIVA EN ZONAS DEGRADADAS Y/O ALTERADAS EN EL ÁREA PROTEGIDA Y APOYO EN LA SUSCRIPCIÓN DE ACUERDOS CON CAMPESINOS EN EL MARCO DE LA CONSERVACIÓN DE LA DIVERSIDAD BIOLÓGICA DE LAS ÁREAS PROTEGIDAS DEL SINAP NACIONAL</t>
  </si>
  <si>
    <t>AO05-P3202010-008 PRESTAR SERVICIOS PROFESIONALES CON PLENA AUTONOMÍA TÉCNICA Y ADMINISTRATIVA AL PARQUE NACIONAL NATURAL LOS NEVADOS PARA DESARROLLAR ACCIONES INTEGRALES QUE APORTEN A LA REGULACIÓN, ORDENAMIENTO Y PROMOCIÓN DE LA ACTIVIDAD ECOTURÍSTICA EN EL ÁREA PROTEGIDA EN EL MARCO DE LA CONSERVACIÓN DE LA DIVERSIDAD BIOLÓGICA DE LAS ÁREAS PROTEGIDAS DEL SINAP NACIONAL</t>
  </si>
  <si>
    <t>AO05-P3202060-003 PRESTAR SERVICIOS TÉCNICOS DE APOYO A LA GESTIÓN CON PLENA AUTONOMÍA TÉCNICA Y ADMINISTRATIVA AL PARQUE NACIONAL NATURAL LOS NEVADOS PARA LA IMPLEMENTACIÓN DE LA ESTRATEGIA DE RESTAURACIÓN ECOLÓGICA DEL ÁREA PROTEGIDA Y EN ARTICULACIÓN CON EL PILAR DE GOBERNANZA DEL PLAN CONJUNTO DE LA SENTENCIA QUE DECLARA AL PNN LOS NEVADOS SUJETO DE DERECHOS ESPECIALES EN EL MARCO DE LA CONSERVACIÓN DE LA DIVERSIDAD BIOLÓGICA DE LAS ÁREAS PROTEGIDAS DEL SINAP NACIONAL</t>
  </si>
  <si>
    <t>AO04-P3202038-004 PRESTAR SERVICIOS DE APOYO A LA GESTIÓN CON PLENA AUTONOMÍA TÉCNICA Y ADMINISTRATIVA AL PARQUE NACIONAL NATURAL LAS ORQUÍDEAS EN LA IMPLEMENTACIÓN DE ACTIVIDADES DE RESTAURACIÓN AL INTERIOR DEL ÁREA PROTEGIDA Y EN SU ZONA ALEDAÑA, PRINCIPALMENTE EN LA VEREDA CALLES (MUNICIPIO DE URRAO) EN EL MARCO DE LA CONSERVACIÓN DE LA DIVERSIDAD BIOLÓGICA DE LAS ÁREAS PROTEGIDAS DEL SINAP NACIONAL</t>
  </si>
  <si>
    <t>A009-P3202060-002 PRESTAR SERVICIOS PROFESIONALES CON PLENA AUTONOMÍA TÉCNICA Y ADMINISTRATIVA AL PARQUE NACIONAL NATURAL TATAMÁ PARA LA IMPLEMENTACIÓN DE LA ESTRATEGIA DE RESTAURACIÓN ECOLÓGICA PARTICIPATIVA Y EL MONITOREO A LAS ÁREAS RESTAURADAS EN EL PNN TATAMÁ EN EL MARCO DE LA CONSERVACIÓN DE LA DIVERSIDAD BIOLÓGICA DE LAS ÁREAS PROTEGIDAS DEL SINAP NACIONAL.</t>
  </si>
  <si>
    <t>AO05-P3202056-001 PRESTAR SERVICIOS PROFESIONALES CON PLENA AUTONOMÍA TÉCNICA Y ADMINISTRATIVA AL PARQUE NACIONAL NATURAL LOS NEVADOS PARA IMPULSAR LA IMPLEMENTACIÓN DE LAS LÍNEAS DE ACCIÓN DE LA ESTRATEGIA DE COMUNICACIÓN Y EDUCACIÓN PARA LA CONSERVACIÓN DEL ÁREA PROTEGIDA Y APORTAR AL PILAR DE LEGALIDAD DEL PLAN CONJUNTO DE LA SENTENCIA QUE DECLARA AL PNN LOS NEVADOS SUJETO DE DERECHOS ESPECIALES EN EL MARCO DE LA CONSERVACIÓN DE LA DIVERSIDAD BIOLÓGICA DE LAS ÁREAS PROTEGIDAS DEL SINAP NACIONAL.</t>
  </si>
  <si>
    <t>AO12-P3202010-002 PRESTAR SERVICIOS PROFESIONALES CON PLENA AUTONOMÍA TÉCNICA Y ADMINISTRATIVA AL SANTUARIO DE FAUNA Y FLORA OTÚN QUIMBAYA PARA LA ACTUALIZACIÓN E IMPLEMENTACIÓN DEL PLAN DE ORDENAMIENTO ECOTURÍSTICO DEL ÁREA PROTEGIDA Y SU ARTICULACIÓN CON LAS ENTIDADES Y ACTORES ESTRATÉGICOS RELACIONADOS EN EL MARCO DE LA CONSERVACIÓN DE LA DIVERSIDAD BIOLÓGICA DE LAS ÁREAS PROTEGIDAS DEL SINAP NACIONAL.</t>
  </si>
  <si>
    <t>O05-P3202032-011 PRESTAR SERVICIOS TÉCNICOS Y DE APOYO A LA GESTIÓN CON PLENA AUTONOMÍA TÉCNICA Y ADMINISTRATIVA AL PARQUE NACIONAL NATURAL LOS NEVADOS PARA APOYAR LA EJECUCIÓN DE LAS DILIGENCIAS DENTRO DE LOS PROCESOS ADMINISTRATIVOS SANCIONATORIOS DE CARÁCTER AMBIENTAL QUE SE GESTIONAN EN EL ÁREA PROTEGIDA Y EN CUMPLIMIENTO DEL PILAR DE LEGALIDAD DE LA SENTENCIA QUE DECLARA AL PNN LOS NEVADOS SUJETO DE DERECHOS ESPECIALES EN EL MARCO DE LA CONSERVACIÓN DE LA DIVERSIDAD BIOLÓGICA DE LAS ÁREAS PROTEGIDAS DEL SINAP NACIONAL.</t>
  </si>
  <si>
    <t>AO05-P3202038-003 PRESTAR SERVICIOS TÉCNICOS DE APOYO A LA GESTIÓN CON PLENA AUTONOMÍA TÉCNICA Y ADMINISTRATIVA AL PARQUE NACIONAL NATURAL LOS NEVADOS PARA IMPULSAR ACCIONES DE OPERACIÓN Y PROPAGACIÓN DE MATERIAL VEGETAL EN LOS VIVEROS DEL ÁREA PROTEGIDA EN EL MARCO DE LA CONSERVACIÓN DE LA DIVERSIDAD BIOLÓGICA DE LAS ÁREAS PROTEGIDAS DEL SINAP NACIONAL.</t>
  </si>
  <si>
    <t>AO11-P3202008-002 PRESTAR SERVICIOS DE APOYO A LA GESTIÓN CON PLENA AUTONOMÍA TÉCNICA Y ADMINISTRATIVA AL SANTUARIO DE FLORA Y FAUNA GALERAS PARA LA ATENCIÓN AL USUARIO, DEPURACIÓN DE ARCHIVO FÍSICO Y CONTROL DEL PARQUE AUTOMOTOR DEL ÁREA PROTEGIDA EN EL MARCO DE LA CONSERVACIÓN DE LA DIVERSIDAD BIOLÓGICA DE LAS ÁREAS PROTEGIDAS DEL SINAP NACIONAL.</t>
  </si>
  <si>
    <t>AO05-P3202053-002 PRESTAR SERVICIOS PROFESIONALES CON PLENA AUTONOMÍA TÉCNICA Y ADMINISTRATIVA AL PARQUE NACIONAL NATURAL LOS NEVADOS PARA LA IMPLEMENTACIÓN Y SEGUIMIENTO DE LA ESTRATEGIA DE USO, TENENCIA Y OCUPACIÓN - SANEAMIENTO PREDIAL, ENMARCADA EN EL PILAR DE LEGALIDAD DEL PLAN CONJUNTO DE LA SENTENCIA QUE DECLARA AL PNN LOS NEVADOS SUJETO DE DERECHOS ESPECIALES EN EL MARCO DE LA CONSERVACIÓN DE LA DIVERSIDAD BIOLÓGICA DE LAS ÁREAS PROTEGIDAS DEL SINAP NACIONAL.</t>
  </si>
  <si>
    <t>AO11-P3202053-001 PRESTAR SERVICIOS DE APOYO A LA GESTIÓN CON PLENA AUTONOMÍA TÉCNICA Y ADMINISTRATIVA AL SANTUARIO DE FLORA Y FAUNA GALERAS PARA EL SEGUIMIENTO A LOS ACUERDOS SUSCRITOS CON FAMILIAS CAMPESINAS Y EN EL PROCESO DE SUSCRIPCIÓN DE NUEVOS ACUERDOS QUE PERMITA LA LIBERACIÓN DE ÁREAS PARA RESTAURACIÓN EN EL MARCO DE LA CONSERVACIÓN DE LA DIVERSIDAD BIOLÓGICA DE LAS ÁREAS PROTEGIDAS DEL SINAP NACIONAL</t>
  </si>
  <si>
    <t>AO11-P3202060-004 PRESTAR SERVICIOS DE APOYO A LA GESTIÓN CON PLENA AUTONOMÍA TÉCNICA Y ADMINISTRATIVA AL SANTUARIO DE FLORA Y FAUNA GALERAS EN LA IMPLEMENTACIÓN DE ACCIONES DE SEGUIMIENTO Y ESTABLECIMIENTO DE NUEVAS HECTÁREAS EN LOS PROCESOS DE RESTAURACIÓN ECOLÓGICA ADELANTADOS EN EL ÁREA PROTEGIDA Y SU ZONA DE INFLUENCIA EN EL MARCO DE LA CONSERVACIÓN DE LA DIVERSIDAD BIOLÓGICA DE LAS ÁREAS PROTEGIDAS DEL SINAP NACIONAL</t>
  </si>
  <si>
    <t>A004-P3202008-004 PRESTAR SERVICIOS TÉCNICOS Y DE APOYO A LA GESTIÓN CON PLENA AUTONOMÍA TÉCNICA Y ADMINISTRATIVA AL PARQUE NACIONAL NATURAL LAS ORQUÍDEAS EN LOS PROCESOS DE ESTRATEGIAS ESPECIALES DE MANEJO ENMARCADOS EN LA CONSULTA PREVIA CONFORME A LAS METAS DEL ÁREA PROTEGIDA EN EL MARCO DE LA CONSERVACIÓN DE LA DIVERSIDAD BIOLÓGICA DE LAS ÁREAS PROTEGIDAS DEL SINAP NACIONAL.</t>
  </si>
  <si>
    <t>AO11-P3202008-004 PRESTAR SERVICIOS DE APOYO A LA GESTIÓN CON PLENA AUTONOMÍA TÉCNICA Y ADMINISTRATIVA AL SANTUARIO DE FLORA Y FAUNA GALERAS EN EL PROCESO DE SUSCRIPCIÓN DE NUEVOS ACUERDOS CON CAMPESINOS Y EN LA CONSOLIDACIÓN DE NUEVOS PROCESOS DE CONSERVACIÓN PRIVADA EN LA ZONA DE INFLUENCIA DEL ÁREA PROTEGIDA EN EL MARCO DE LA CONSERVACIÓN DE LA DIVERSIDAD BIOLÓGICA DE LAS ÁREAS PROTEGIDAS DEL SINAP NACIONAL.</t>
  </si>
  <si>
    <t>AO11-P3202010-001 PRESTAR SERVICIOS PROFESIONALES CON PLENA AUTONOMÍA TÉCNICA Y ADMINISTRATIVA AL SANTUARIO DE FLORA Y FAUNA GALERAS PARA LA IMPLEMENTACIÓN DE ACCIONES ENCAMINADAS AL SOSTENIMIENTO DEL ECOTURISMO EN EL ÁREA PROTEGIDA ACORDE A LO ESTABLECIDO EN EL POE, APOYAR EN LA IMPLEMENTACIÓN DE LA ESTRATEGIA DE COMUNICACIÓN Y EDUCACIÓN AMBIENTAL PARA LA CONSERVACIÓN Y EN LA GENERACIÓN DE CARTOGRAFÍA TEMÁTICA REQUERIDA EN EL MARCO DE LA CONSERVACIÓN DE LA DIVERSIDAD BIOLÓGICA DE LAS ÁREAS PROTEGIDAS DEL SINAP NACIONAL.</t>
  </si>
  <si>
    <t>AO09-P3202060-004 PRESTAR SERVICIOS DE APOYO A LA GESTIÓN CON PLENA AUTONOMÍA TÉCNICA Y ADMINISTRATIVA AL PARQUE NACIONAL NATURAL TATAMÁ PARA EL MANTENIMIENTO DE ÁRBOLES SEMBRADOS EN EL MARCO DE LA ESTRATEGIA DE RESTAURACIÓN ECOLÓGICA PARTICIPATIVA DEL ÁREA PROTEGIDA EN EL MARCO DE LA CONSERVACIÓN DE LA DIVERSIDAD BIOLÓGICA DE LAS ÁREAS PROTEGIDAS DEL SINAP NACIONAL.</t>
  </si>
  <si>
    <t xml:space="preserve"> AO11-P3202008-003 PRESTAR SERVICIOS PROFESIONALES CON PLENA AUTONOMÍA TÉCNICA Y ADMINISTRATIVA AL SANTUARIO DE FLORA Y FAUNA GALERAS EN LA IMPLEMENTACIÓN DE ACCIONES PARA FORTALECER LA CONSERVACIÓN PRIVADA EN LA ZONA DE INFLUENCIA DEL ÁREA PROTEGIDA EN EL MARCO DE LA CONSERVACIÓN DE LA DIVERSIDAD BIOLÓGICA DE LAS ÁREAS PROTEGIDAS DEL SINAP NACIONAL.</t>
  </si>
  <si>
    <t>AO10-P3202032-002: PRESTAR SERVICIOS DE APOYO CON PLENA AUTONOMÍA TÉCNICA Y ADMINISTRATIVA AL SF ISLA DE LA COROTA PARA LA IMPLEMENTACIÓN DEL PROTOCOLO DE PREVENCIÓN, VIGILANCIA Y CONTROL Y APOYO A LAS LÍNEAS ESTRATÉGICAS PRIORIZADAS EN EL PLAN DE MANEJO EN EL MARCO DE LA CONSERVACIÓN DE LA DIVERSIDAD BIOLÓGICA DE LAS ÁREAS PROTEGIDAS DEL SINAP NACIONAL.</t>
  </si>
  <si>
    <t>AO01-P3202060-007 PRESTAR SERVICIOS PROFESIONALES CON PLENA AUTONOMÍA TÉCNICA Y ADMINISTRATIVA AL PARQUE NACIONAL NATURAL COMPLEJO VOLCÁNICO DOÑA JUANA CASCABEL PARA ORIENTAR E IMPLEMENTAR LAS ACTIVIDADES Y ACCIONES EN EL MARCO DE LA ESTRATEGIA RESTAURACIÓN ECOLÓGICA Y SISTEMAS SOSTENIBLES EN EL ÁREA PROTEGIDA EN EL MARCO DE LA CONSERVACIÓN DE LA DIVERSIDAD BIOLÓGICA DE LAS ÁREAS PROTEGIDAS DEL SINAP NACIONAL.</t>
  </si>
  <si>
    <t>AO01-P3202060-008 PRESTAR SERVICIOS TÉCNICOS Y DE APOYO A LA GESTIÓN CON PLENA AUTONOMÍA TÉCNICA Y ADMINISTRATIVA AL PARQUE NACIONAL NATURAL COMPLEJO VOLCÁNICO DOÑA JUANA CASCABEL PARA DESARROLLAR LAS ACTIVIDADES DE LA ESTRATEGIA DE RESTAURACIÓN ECOLÓGICA Y SISTEMAS SOSTENIBLES EN EL ÁREA PROTEGIDA EN EL MARCO DE LA CONSERVACIÓN DE LA DIVERSIDAD BIOLÓGICA DE LAS ÁREAS PROTEGIDAS DEL SINAP NACIONAL</t>
  </si>
  <si>
    <t>AO11-P3202060-003 PRESTAR SERVICIOS DE APOYO A LA GESTIÓN CON PLENA AUTONOMÍA TÉCNICA Y ADMINISTRATIVA AL SANTUARIO DE FLORA Y FAUNA GALERAS EN LA IMPLEMENTACIÓN DE ACCIONES DE SEGUIMIENTO Y ESTABLECIMIENTO DE NUEVAS HECTÁREAS EN LOS PROCESOS DE RESTAURACIÓN ECOLÓGICA ADELANTADOS EN EL ÁREA PROTEGIDA Y SU ZONA DE INFLUENCIA EN EL MARCO DE LA CONSERVACIÓN DE LA DIVERSIDAD BIOLÓGICA DE LAS ÁREAS PROTEGIDAS DEL SINAP NACIONAL.</t>
  </si>
  <si>
    <t>AO11-P3202032-008 PRESTAR SERVICIOS TÉCNICOS Y DE APOYO A LA GESTIÓN CON PLENA AUTONOMÍA TÉCNICA Y ADMINISTRATIVA AL SANTUARIO DE FLORA Y FAUNA GALERAS PARA LA IMPLEMENTACIÓN DE LAS ACCIONES DE PREVENCIÓN, CONTROL Y VIGILANCIA Y LA IMPLEMENTACIÓN DE LAS ESTRATEGIAS DE MANEJO DEL ÁREA PROTEGIDA EN EL MARCO DE LA CONSERVACIÓN DE LA DIVERSIDAD BIOLÓGICA DE LAS ÁREAS PROTEGIDAS DEL SINAP NACIONAL.</t>
  </si>
  <si>
    <t>AO01-P3202056-001 PRESTAR SERVICIOS TÉCNICOS Y DE APOYO A LA GESTIÓN CON PLENA AUTONOMÍA TÉCNICA Y ADMINISTRATIVA AL PARQUE NACIONAL NATURAL COMPLEJO VOLCÁNICO DOÑA JUANA CASCABEL PARA DESARROLLAR LOS PROCESOS DE VALORACIÓN SOCIAL Y POSICIONAMIENTO DEL ÁREA PROTEGIDA EN LOS MUNICIPIOS DE SANTA ROSA Y BOLÍVAR EN EL DEPARTAMENTO DEL CAUCA POR INTERMEDIO DE LA IMPLEMENTACIÓN DE ESTRATEGIAS EDUCATIVAS Y DE COMUNICACIÓN EN EL MARCO DE LA CONSERVACIÓN DE LA DIVERSIDAD BIOLÓGICA DE LAS ÁREAS PROTEGIDAS DEL SINAP NACIONAL.</t>
  </si>
  <si>
    <t>AO10-P3202008-002 PRESTAR SERVICIOS PROFESIONALES CON PLENA AUTONOMÍA TÉCNICA Y ADMINISTRATIVA AL SF ISLA DE LA COROTA PARA IMPLEMENTAR ALTERNATIVAS DE PRODUCCIÓN SOSTENIBLE EN LA ZONA DE INFLUENCIA DEL ÁREA PROTEGIDA EN EL MARCO DE LA CONSERVACIÓN DE LA DIVERSIDAD BIOLÓGICA DE LAS ÁREAS PROTEGIDAS DEL SINAP NACIONAL</t>
  </si>
  <si>
    <t>AO11-P3202060-002 PRESTAR SERVICIOS ASISTENCIALES Y DE APOYO EN LA IMPLEMENTACIÓN DE ACCIONES DE SEGUIMIENTO Y ESTABLECIMIENTO DE NUEVAS HECTÁREAS EN LOS PROCESOS DE RESTAURACIÓN ECOLÓGICA ADELANTADOS EN EL SFF GALERAS Y SU ZONA DE INFLUENCIA.</t>
  </si>
  <si>
    <t>AO04-P3202060-004 PRESTAR SERVICIOS DE APOYO A LA GESTIÓN CON PLENA AUTONOMÍA TÉCNICA Y ADMINISTRATIVA AL PARQUE NACIONAL NATURAL LAS ORQUÍDEAS EN LA IMPLEMENTACIÓN DE ACTIVIDADES DE RESTAURACIÓN AL INTERIOR DEL ÁREA PROTEGIDA Y EN SU ZONA ALEDAÑA, PRINCIPALMENTE EN LA VEREDA CALLES (MUNICIPIO DE URRAO) EN EL MARCO DE LA CONSERVACIÓN DE LA DIVERSIDAD BIOLÓGICA DE LAS ÁREAS PROTEGIDAS DEL SINAP NACIONAL.</t>
  </si>
  <si>
    <t>AO04-P3202038-001 PRESTAR SERVICIOS DE APOYO A LA GESTIÓN CON PLENA AUTONOMÍA TÉCNICA Y ADMINISTRATIVA AL PARQUE NACIONAL NATURAL LAS ORQUÍDEAS EN LA IMPLEMENTACIÓN DE ACTIVIDADES DE RESTAURACIÓN AL INTERIOR DEL ÁREA PROTEGIDA Y EN SU ZONA ALEDAÑA, PRINCIPALMENTE EN EL SECTOR VENADOS(MUNICIPIO DE FRONTINO) EN EL MARCO DE LA CONSERVACIÓN DE LA DIVERSIDAD BIOLÓGICA DE LAS ÁREAS PROTEGIDAS DEL SINAP NACIONAL</t>
  </si>
  <si>
    <t>AO04-P3202060-002 PRESTAR SERVICIOS DE APOYO A LA GESTIÓN CON PLENA AUTONOMÍA TÉCNICA Y ADMINISTRATIVA AL PARQUE NACIONAL NATURAL LAS ORQUÍDEAS EN LA IMPLEMENTACIÓN DE ACTIVIDADES DE RESTAURACIÓN AL INTERIOR DEL ÁREA PROTEGIDA Y EN SU ZONA ALEDAÑA, PRINCIPALMENTE EN LA VEREDA VENADOS(MUNICIPIO DE FRONTINO) EN EL MARCO DE LA CONSERVACIÓN DE LA DIVERSIDAD BIOLÓGICA DE LAS ÁREAS PROTEGIDAS DEL SINAP NACIONAL.</t>
  </si>
  <si>
    <t>AO05-P3202010-009 PRESTAR SERVICIOS TECNOLÓGICOS Y DE APOYO A LA GESTIÓN CON PLENA AUTONOMÍA TÉCNICA Y ADMINISTRATIVA AL PARQUE NACIONAL NATURAL LOS NEVADOS PARA CONTRIBUIR AL SEGUIMIENTO DEL CONTRATO CONCESIÓN Y DINAMIZAR EL PROCESO DE REGISTRO DE PRESTADORES DE SERVICIOS ECOTURÍSTICOS REPSE EN EL ÁREA PROTEGIDA EN EL MARCO DE LA CONSERVACIÓN DE LA DIVERSIDAD BIOLÓGICA DE LAS ÁREAS PROTEGIDAS DEL SINAP NACIONAL.</t>
  </si>
  <si>
    <t>AO04-P3202060-008 PRESTAR SERVICIOS DE APOYO A LA GESTIÓN CON PLENA AUTONOMÍA TÉCNICA Y ADMINISTRATIVA AL PARQUE NACIONAL NATURAL LAS ORQUÍDEAS EN LA IMPLEMENTACIÓN DE ACTIVIDADES DE RESTAURACIÓN AL INTERIOR DEL ÁREA PROTEGIDA Y EN SU ZONA ALEDAÑA, PRINCIPALMENTE EN LA VEREDA VENADOS (MUNICIPIO DE FRONTINO) EN EL MARCO DE LA CONSERVACIÓN DE LA DIVERSIDAD BIOLÓGICA DE LAS ÁREAS PROTEGIDAS DEL SINAP NACIONAL.</t>
  </si>
  <si>
    <t>AO09-P3202010-003 PRESTAR SERVICIOS DE APOYO A LA GESTIÓN CON PLENA AUTONOMÍA TÉCNICA Y ADMINISTRATIVA AL PARQUE NACIONAL NATURAL TATAMÁ PARA LA IMPLEMENTACIÓN DEL PLAN DE ORDENAMIENTO ECOTURÍSTICO DEL ÁREA PROTEGIDA EN EL MARCO DE LA CONSERVACIÓN DE LA DIVERSIDAD BIOLÓGICA DE LAS ÁREAS PROTEGIDAS DEL SINAP NACIONAL</t>
  </si>
  <si>
    <t>AO05-P3202032-012 PRESTAR SERVICIOS DE APOYO A LA GESTIÓN CON PLENA AUTONOMÍA TÉCNICA Y ADMINISTRATIVA AL PARQUE NACIONAL NATURAL LOS NEVADOS PARA APOYAR LA IMPLEMENTACIÓN DEL PROTOCOLO DE PVC Y APORTAR AL PILAR DE LEGALIDAD DEL PLAN CONJUNTO DE LA SENTENCIA QUE DECLARA AL PNN LOS NEVADOS SUJETO DE DERECHOS ESPECIALES, EN LOS MUNICIPIOS CON JURISDICCIÓN DEL PARQUE EN EL MARCO DE LA CONSERVACIÓN DE LA DIVERSIDAD BIOLÓGICA DE LAS ÁREAS PROTEGIDAS DEL SINAP NACIONAL</t>
  </si>
  <si>
    <t>AO05-P3202032-009 PRESTAR SERVICIOS TÉCNICOS Y DE APOYO A LA GESTIÓN CON PLENA AUTONOMÍA TÉCNICA Y ADMINISTRATIVA AL PARQUE NACIONAL NATURAL LOS NEVADOS PARA IMPULSAR LA IMPLEMENTACIÓN DEL PROTOCOLO DE PREVENCIÓN, VIGILANCIA Y CONTROL Y APORTAR AL PILAR DE LEGALIDAD DEL PLAN CONJUNTO DE LA SENTENCIA QUE DECLARA AL PNN LOS NEVADOS SUJETO DE DERECHOS ESPECIALES, EN LOS DEPARTAMENTOS DE QUINDÍO Y RISARALDA EN EL MARCO DE LA CONSERVACIÓN DE LA DIVERSIDAD BIOLÓGICA DE LAS ÁREAS PROTEGIDAS DEL SINAP NACIONAL.</t>
  </si>
  <si>
    <t>AO05-P3202032-010 PRESTAR SERVICIOS TÉCNICOS Y DE APOYO A LA GESTIÓN CON PLENA AUTONOMÍA TÉCNICA Y ADMINISTRATIVA AL PARQUE NACIONAL NATURAL LOS NEVADOS PARA IMPULSAR LA IMPLEMENTACIÓN DEL PROTOCOLO DE PREVENCIÓN, VIGILANCIA Y CONTROL Y APORTAR AL CUMPLIMIENTO DE LA SENTENCIA QUE DECLARA AL PNN LOS NEVADOS SUJETO DE DERECHOS ESPECIALES, EN MUNICIPIOS JURISDICCIÓN DEL PARQUE EN EL MARCO DE LA CONSERVACIÓN DE LA DIVERSIDAD BIOLÓGICA DE LAS ÁREAS PROTEGIDAS DEL SINAP NACIONAL.</t>
  </si>
  <si>
    <t>AO01-P3202038-002 PRESTAR SERVICIOS PROFESIONALES CON PLENA AUTONOMÍA TÉCNICA Y ADMINISTRATIVA AL PARQUE NACIONAL NATURAL COMPLEJO VOLCÁNICO DOÑA JUANA CASCABEL PARA DESARROLLAR LAS ACTIVIDADES RELACIONADAS CON EL MONTAJE DE VIVERO, PROPAGACIÓN Y PLANES DE PROPAGACIÓN DEL MATERIAL VEGETAL NATIVO EN EL ÁREA PROTEGIDA EN EL MARCO DE LA CONSERVACIÓN DE LA DIVERSIDAD BIOLÓGICA DE LAS ÁREAS PROTEGIDAS DEL SINAP NACIONAL.</t>
  </si>
  <si>
    <t>AO04-P3202060-003 PRESTAR SERVICIOS DE APOYO A LA GESTIÓN CON PLENA AUTONOMÍA TÉCNICA Y ADMINISTRATIVA AL PARQUE NACIONAL NATURAL LAS ORQUÍDEAS EN LA IMPLEMENTACIÓN DE ACTIVIDADES DE RESTAURACIÓN AL INTERIOR DEL ÁREA PROTEGIDA Y EN SU ZONA ALEDAÑA, PRINCIPALMENTE EN LA VEREDA CALLES (MUNICIPIO DE URRAO) EN EL MARCO DE LA CONSERVACIÓN DE LA DIVERSIDAD BIOLÓGICA DE LAS ÁREAS PROTEGIDAS DEL SINAP NACIONAL.</t>
  </si>
  <si>
    <t>AO09-P3202010-002 Prestar servicios profesionales con plena autonomía técnica y administrativa al Parque Nacional Natural Tatamá para la implementación del plan de ordenamiento ecoturístico Área protegida en el marco de la conservación de la diversidad biológica de las áreas protegidas del SINAP Nacional.</t>
  </si>
  <si>
    <t>AO06-P3202056-002 PRESTAR SERVICIOS TÉCNICOS DE APOYO A LA GESTIÓN CON PLENA AUTONOMÍA TÉCNICA Y ADMINISTRATIVA AL PARQUE NACIONAL NATURAL NEVADO DEL HUILA PARA EL FORTALECIMIENTO DE LA ESTRATEGIA DE COMUNICACIÓN Y EDUCACIÓN AMBIENTAL, LA VALORACIÓN SOCIAL DEL TERRITORIO EN ARTICULACIÓN CON LA ESTRATEGIA DE CONSERVACIÓN DE LOS RECURSOS Y PROTECCIÓN DE LOS VALORES OBJETO DE CONSERVACIÓN DEL ÁREA PROTEGIDA EN EL DEPARTAMENTO DEL CAUCA EN EL MARCO DE LA CONSERVACIÓN DE LA DIVERSIDAD BIOLÓGICA DE LAS ÁREAS PROTEGIDAS DEL SINAP NACIONAL.</t>
  </si>
  <si>
    <t>AO06-P3202060-004 - PRESTAR SERVICIOS TÉCNICOS DE APOYO A LA GESTIÓN CON PLENA AUTONOMÍA TÉCNICA Y ADMINISTRATIVA AL PARQUE NACIONAL NATURAL NEVADO DEL HUILA PARA LA IMPLEMENTACIÓN DE LA ESTRATEGIA DE RESTAURACIÓN ECOLÓGICA PARTICIPATIVA DEL ÁREA PROTEGIDA, EN LOS SECTORES DE MANEJO DE TOLIMA Y HUILA EN EL MARCO DE LA CONSERVACIÓN DE LA DIVERSIDAD BIOLÓGICA DE LAS ÁREAS PROTEGIDAS DEL SINAP NACIONAL.</t>
  </si>
  <si>
    <t>AO04-P3202008-002 PRESTAR SERVICIOS DE APOYO A LA GESTIÓN CON PLENA AUTONOMÍA TÉCNICA Y ADMINISTRATIVA AL PARQUE NACIONAL NATURAL LAS ORQUÍDEAS PARA LA IMPLEMENTACIÓN DEL PROGRAMA DE ESTRATEGIAS ESPECIALES DE MANEJO EN EL MARCO DE LA CONSULTA PREVIA CONFORME A LAS METAS DEL ÁREA PROTEGIDA, PRINCIPALMENTE EN EL RESGUARDO INDÍGENA VALLE DE PÉRDIDAS DEL MUNICIPIO DE URRAO EN EL MARCO DE LA CONSERVACIÓN DE LA DIVERSIDAD BIOLÓGICA DE LAS ÁREAS PROTEGIDAS DEL SINAP NACIONAL</t>
  </si>
  <si>
    <t>A009-P3202060-003PRESTAR SERVICIOS DE APOYO A LA GESTIÓN CON PLENA AUTONOMÍA TÉCNICA Y ADMINISTRATIVA AL PARQUE NACIONAL NATURAL TATAMÁ PARA LA IMPLEMENTACIÓN DE LA ESTRATEGIA DE RESTAURACIÓN ECOLÓGICA PARTICIPATIVA Y EL MONITOREO A LAS ÁREAS RESTAURADAS EN EL ÁREA PROTEGIDA EN EL MARCO DE LA CONSERVACIÓN DE LA DIVERSIDAD BIOLÓGICA DE LAS ÁREAS PROTEGIDAS DEL SINAP NACIONAL.</t>
  </si>
  <si>
    <t>AO04-P3202038-003 PRESTAR SERVICIOS TÉCNICOS Y DE APOYO A LA GESTIÓN CON PLENA AUTONOMÍA TÉCNICA Y ADMINISTRATIVA AL PARQUE NACIONAL NATURAL LAS ORQUÍDEAS PARA APOYAR EL DESARROLLO DE PROCESOS DE RESTAURACIÓN AL INTERIOR DEL ÁREA PROTEGIDA, EN LOS SECTORES DE VENADOS EN EL MUNICIPIO DE FRONTINO Y CALLES EN EL MUNICIPIO DE URRAO EN EL MARCO DE LA CONSERVACIÓN DE LA DIVERSIDAD BIOLÓGICA DE LAS ÁREAS PROTEGIDAS DEL SINAP NACIONAL</t>
  </si>
  <si>
    <t>AO04-P3202060-006 PRESTAR SERVICIOS DE APOYO A LA GESTIÓN CON PLENA AUTONOMÍA TÉCNICA Y ADMINISTRATIVA AL PARQUE NACIONAL NATURAL LAS ORQUÍDEAS EN LA IMPLEMENTACIÓN DE ACTIVIDADES DE RESTAURACIÓN AL INTERIOR DEL ÁREA PROTEGIDA Y EN SU ZONA ALEDAÑA, PRINCIPALMENTE EN LA VEREDA CALLES (MUNICIPIO DE URRAO) EN EL MARCO DE LA CONSERVACIÓN DE LA DIVERSIDAD BIOLÓGICA DE LAS ÁREAS PROTEGIDAS DEL SINAP NACIONAL.</t>
  </si>
  <si>
    <t>AO09-P3202008-003 PRESTAR SERVICIOS DE APOYO A LA GESTIÓN CON PLENA AUTONOMÍA TÉCNICA Y ADMINISTRATIVA AL PARQUE NACIONAL NATURAL TATAMÁ PARA EL DESARROLLO DE ACTIVIDADES ADMINISTRATIVAS, ATENCIÓN AL CIUDADANO Y GESTIÓN OPERATIVA, EN EL MARCO DE LA CONSERVACIÓN DE LA DIVERSIDAD BIOLÓGICA DE LAS ÁREAS PROTEGIDAS DEL SINAP NACIONAL. EN EL MARCO DE LA CONSERVACIÓN DE LA DIVERSIDAD BIOLÓGICA DE LAS ÁREAS PROTEGIDAS DEL SINAP NACIONAL</t>
  </si>
  <si>
    <t>AO00-P3202008-002 PRESTAR SERVICIOS DE APOYO A LA GESTIÓN CON PLENA AUTONOMÍA TÉCNICA Y ADMINISTRATIVA A LA DIRECCIÓN TERRITORIAL ANDES OCCIDENTALES PARA EJECUTAR LAS ACTIVIDADES DE ATENCIÓN AL USUARIO EXTERNO E INTERNO, APOYAR LOS PROCESOS DE ADMINISTRACIÓN DE LA INFORMACIÓN, ENVÍO Y RECEPCIÓN DE CORRESPONDENCIA, APOYO EN LA RECEPCIÓN E IMPLEMENTACIÓN DEL SISTEMA DE GESTIÓN DE LA CALIDAD EN EL MARCO DE LA CONSERVACIÓN DE LA DIVERSIDAD BIOLÓGICA DE LAS ÁREAS PROTEGIDAS DEL SINAP NACIONAL.</t>
  </si>
  <si>
    <t>AO05-P3202052-001 PRESTAR SERVICIOS PROFESIONALES CON PLENA AUTONOMÍA TÉCNICA Y ADMINISTRATIVA AL PARQUE NACIONAL NATURAL LOS NEVADOS PARA AVANZAR EN LA ACTUALIZACIÓN DEL PLAN DE MANEJO DEL ÁREA PROTEGIDA EN EL MARCO DE LA CONSERVACIÓN DE LA DIVERSIDAD BIOLÓGICA DE LAS ÁREAS PROTEGIDAS DEL SINAP NACIONAL.</t>
  </si>
  <si>
    <t>AO06-P3202056-001 PRESTAR SERVICIOS TÉCNICOS DE APOYO A LA GESTIÓN CON PLENA AUTONOMÍA TÉCNICA Y ADMINISTRATIVA AL PARQUE NACIONAL NATURAL NEVADO DEL HUILA PARA EL FORTALECIMIENTO DE LA ESTRATEGIA DE COMUNICACIÓN Y EDUCACIÓN AMBIENTAL, LA VALORACIÓN SOCIAL DEL TERRITORIO EN ARTICULACIÓN CON LA ESTRATEGIA DE CONSERVACIÓN DE LOS RECURSOS Y PROTECCIÓN DE LOS VALORES OBJETO DE CONSERVACIÓN DEL ÁREA PROTEGIDA EN LOS DEPARTAMENTOS DEL TOLIMA Y HUILA EN EL MARCO DE LA CONSERVACIÓN DE LA DIVERSIDAD BIOLÓGICA DE LAS ÁREAS PROTEGIDAS DEL SINAP NACIONAL..</t>
  </si>
  <si>
    <t>AO04-P3202038-005 PRESTAR SERVICIOS DE APOYO A LA GESTIÓN CON PLENA AUTONOMÍA TÉCNICA Y ADMINISTRATIVA AL PARQUE NACIONAL NATURAL LAS ORQUÍDEAS EN LA IMPLEMENTACIÓN DE ACTIVIDADES DE RESTAURACIÓN AL INTERIOR DEL ÁREA PROTEGIDA Y EN SU ZONA ALEDAÑA, PRINCIPALMENTE EN LA VEREDA VENADOS (MUNICIPIO DE FRONTINO) EN EL MARCO DE LA CONSERVACIÓN DE LA DIVERSIDAD BIOLÓGICA DE LAS ÁREAS PROTEGIDAS DEL SINAP NACIONAL</t>
  </si>
  <si>
    <t>AO00-P3202008-026 PRESTAR SERVICIOS PROFESIONALES CON PLENA AUTONOMÍA TÉCNICA Y ADMINISTRATIVA A LA DIRECCIÓN TERRITORIAL ANDES OCCIDENTALES PARA LA IMPLEMENTACIÓN TÉCNICA, ADMINISTRATIVA Y FINANCIERA, CON LOS DIFERENTES ACTORES DEL MOSAICO CORDILLERA CENTRAL Y PROPENDER POR EL CUMPLIMIENTO DE LOS INDICADORES Y OBJETIVOS DEL PROGRAMA HERENCIA COLOMBIA EN EL MARCO DE LA CONSERVACIÓN DE LA DIVERSIDAD BIOLÓGICA DE LAS ÁREAS PROTEGIDAS DEL SINAP NACIONAL</t>
  </si>
  <si>
    <t>AO01-P3202056-002 PRESTAR SERVICIOS DE APOYO A LA GESTIÓN CON PLENA AUTONOMÍA TÉCNICA Y ADMINISTRATIVA AL PARQUE NACIONAL NATURAL COMPLEJO VOLCÁNICO DOÑA JUANA CASCABEL PARA DESARROLLAR LOS PROCESOS DE COMUNICACIÓN COMUNITARIA Y EDUCACIÓN AMBIENTAL CON LAS COMUNIDADES ASENTADAS EN LA ZONA DE INFLUENCIA DEL ÁREA PROTEGIDA QUE APORTEN AL POSICIONAMIENTO Y RECONOCIMIENTO SOCIAL DEL ÁREA PROTEGIDA EN EL MARCO DE LA CONSERVACIÓN DE LA DIVERSIDAD BIOLÓGICA DE LAS ÁREAS PROTEGIDAS DEL SINAP NACIONAL</t>
  </si>
  <si>
    <t>AO05-P3202053-001 PRESTAR SERVICIOS TECNOLÓGICOS DE APOYO A LA GESTIÓN CON PLENA AUTONOMÍA TÉCNICA Y ADMINISTRATIVA AL PARQUE NACIONAL NATURAL LOS NEVADOS PARA LA SUSCRIPCIÓN E IMPLEMENTACIÓN DE LOS ACUERDOS DE RESTAURACIÓN ESTABLECIDOS EN EL PLAN CONJUNTO SENTENCIA PILAR GOBERNANZA DEL ÁREA PROTEGIDA EN EL MARCO DE LA CONSERVACIÓN DE LA DIVERSIDAD BIOLÓGICA DE LAS ÁREAS PROTEGIDAS DEL SINAP NACIONAL.</t>
  </si>
  <si>
    <t>AO06-P3202060-003 - PRESTAR SERVICIOS PROFESIONALES CON PLENA AUTONOMÍA TÉCNICA Y ADMINISTRATIVA AL PARQUE NACIONAL NATURAL NEVADO DEL HUILA PARA ORIENTAR LA IMPLEMENTACIÓN DE LA ESTRATEGIA DE RESTAURACIÓN ECOLÓGICA PARTICIPATIVA DEL ÁREA PROTEGIDA EN LOS SECTORES DE MANEJO DE TOLIMA Y HUILA EN EL MARCO DE LA CONSERVACIÓN DE LA DIVERSIDAD BIOLÓGICA DE LAS ÁREAS PROTEGIDAS DEL SINAP NACIONAL.</t>
  </si>
  <si>
    <t>AO09-P3202053-001 PRESTAR SERVICIOS TECNOLÓGICOS Y DE APOYO A LA GESTIÓN CON PLENA AUTONOMÍA TÉCNICA Y ADMINISTRATIVA AL PARQUE NACIONAL NATURAL TATAMÁ PARA LA IMPLEMENTACIÓN DEL PLAN DE ORDENAMIENTO ECOTURÍSTICO DEL ÁREA PROTEGIDA EN EL MARCO DE LA CONSERVACIÓN DE LA DIVERSIDAD BIOLÓGICA DE LAS ÁREAS PROTEGIDAS DEL SINAP NACIONAL.</t>
  </si>
  <si>
    <t>AO00-P3202008-012 PRESTAR SERVICIOS PROFESIONALES CON PLENA AUTONOMÍA TÉCNICA Y ADMINISTRATIVA A LA DIRECCIÓN TERRITORIAL ANDES OCCIDENTALES COMO APOYO DE CAMPO EN RESERVAS NATURALES DE SOCIEDAD CIVIL, ESTRATEGIA DE USO OCUPACIÓN Y TENENCIA Y MONITOREO, ASÍ COMO EL APOYO A LA REVISIÓN CARTOGRÁFICA CORRESPONDIENTE A LA ESTRATÉGICA DE RESTAURACIÓN, RELACIONADAS CON ACCIONES DE CONSERVACIÓN DEL ENFOQUE ESTRATÉGICO TERRITORIAL DE ANDES OCCIDENTALES EN EL MARCO DE LA CONSERVACIÓN DE LA DIVERSIDAD BIOLÓGICA DE LAS ÁREAS PROTEGIDAS DEL SINAP NACIONAL.</t>
  </si>
  <si>
    <t xml:space="preserve">AO00-003 CONTRATAR EL SUMINISTRO DE PRODUCTOS REQUERIDOS PARA EL ASEO Y LA CAFETERÍA DE LA SEDE ADMINISTRATIVA DE LA DTAO EN MEDELLÍN </t>
  </si>
  <si>
    <t>AO02-P3202008-004-CONTRATO DE TRANSPORTE MULAR PARA FACILITAR LA ADMINISTRACIÓN Y EL MANEJO DE PNN CUEVA DE LOS GUÁCHAROS Y SUS ACTIVIDADES EN CAMPO</t>
  </si>
  <si>
    <t>AO08-001 CONTRATO DE SUMINISTRO DE PRODUCTOS REQUERIDOS PARA EL ASEO Y LA CAFETERÍA DE LA SEDE ADMINISTRATIVA DEL PNN SELVA DE FLORENCIA EN SAMANÁ CALDAS.</t>
  </si>
  <si>
    <t>INTERVENTORÍA TÉCNICA, ADMINISTRATIVA, FINANCIERA, AMBIENTAL Y JURÍDICA AL CONTRATO DE OBRA PÚBLICA QUE CELEBRE PARQUES NACIONALES NATURALES DE COLOMBIA – DIRECCIÓN TERRITORIAL ANDES OCCIDENTALES, PARA LA CONSTRUCCIÓN DE INFRAESTRUCTURA DE LOS SENDEROS ECOTURÍSTICOS EN EL PNN LOS NEVADOS</t>
  </si>
  <si>
    <t>Contratar el Servicio de vigilancia y seguridad privada con arma no letal, incluyendo suministro, monitoreo y sistema de alarmas las 24 horas, de lunes a lunes, para la oficina principal de la Dirección Territorial Andes Occidentales de Parques Nacionales Naturales de Colombia, ubicada en la Carrera 42 No 47-21 Barrio Centro, Torres de Bombona en la ciudad de Medellín (Antioquia)</t>
  </si>
  <si>
    <t>CONTRATO DE ARRENDAMIENTO DE UN BIEN INMUEBLE UBICADO EN LA CALLE 9 No. 2-30 SECTOR LA BOMBA EN EL CORREGIMIENTO DE FLORENCIA, SAMANÁ, CALDAS, PARA EL FUNCIONAMIENTO DE LA SEDE ADMINISTRATIVA Y OPERATIVA DEL PARQUE NACIONAL NATURAL SELVA DE FLORENCIA</t>
  </si>
  <si>
    <t>contrato de arrendamiento de un bien inmueble ubicado en la calle 29 número 32-75/77 área urbana de urrao municipio de urrao antioquia, para el funcionamiento de la sede administrativa del parque nacional natural las orquídeas</t>
  </si>
  <si>
    <t>CONTRATO DE ARRENDAMIENTO DE UN BIEN INMUEBLE UBICADO EN LA VEREDA EL PORTAL,KM 1 VÍA PITALITO PARA EL USO DE DOS VEHÍCULOS Y CINCO MOTOCICLETAS DEL PARQUE UTOMOTOR DEL PNN CUEVA DE LOS GUÁCHAROS</t>
  </si>
  <si>
    <t>CONTRATO DE ARRENDAMIENTO DE UN BIEN INMUEBLE UBICADO EN LA CARRERA 4a No.2 37 DEL MUNICIPIO DE PALESTINA (HUILA), PARA EL FUNCIONAMIENTO DE LA SEDE ADMINISTRATIVA DEL PARQUE NACIONAL NATURAL CUEVA DE LOS GUÁCHAROS DE PARQUES NACIONALES NATURALES DE COLOMBIA</t>
  </si>
  <si>
    <t>contrato de arrendamiento de un bien inmueble localizado en la ciudad de pasto, para una sede administrativa compartida por el santuario de flora isla de la corota y sff galeras, para realizar labores técnico administrativas y de atención al público</t>
  </si>
  <si>
    <t>CONTRATO DE ARRENDAMIENTO DE UN  INMUEBLE UBICADO EN LA CALLE 69 A No 24 69 BARRIO LA CAMELIA SECTOR PALERMO EN LA CIUDAAD DE MANIZALES PARA EL FUNCIONAMIENTO DE LA SEDE TECNICO ADMINISTRATIVA DEL PNN LOS NEVADOS.</t>
  </si>
  <si>
    <t>CONTRATO DE ARRENDAMIENTO DE UN BIEN INMUEBLE QUE FUNCIONE COMO SEDE ADMINISTRATIVA DEL PARQUE NACIONAL NATURAL LAS HERMOSAS – GLORIA VALENCIA DE CASTAÑO, UBICADO EN LA CARRERA 30 NO 21 – 50, BARRIO NUEVO EN LA CIUDAD DE PALMIRA – VALLE DEL CAUCA.</t>
  </si>
  <si>
    <t>CONTRATAR EL ARRENDAMIENTO DE UN BIEN INMUEBLE EN EL MUNICIPIO DE PLANADAS-TOLIMA, UBICADO EN LA CARRERA 6 NO 4-44PARA EL FUNCIONAMIENTO DE LA SEDE TÉCNICO – OPERATIVA DEL PARQUE NACIONALNATURAL NEVADO DEL HUILA</t>
  </si>
  <si>
    <t>CONTRATO DE ARRENDAMIENTO DE UN BIEN INMUEBLE QUE FUNCIONE COMO SEDE TÉCNICO-OPERATIVA DEL PARQUE NACIONAL NATURAL LAS HERMOSAS GLORIA VALENCIA DE CASTAÑO,UBICADO EN LA MANZANA A CASA 10,BARRIO LOS LAURELES EN EL MUNICIPIO DE CHAPARRAL-TOLIMA</t>
  </si>
  <si>
    <t>Contrato de arrendamiento de tres celdas de parqueo cubierto para el parque automotor adscrito a la DTAO.</t>
  </si>
  <si>
    <t>Suministro del servicio de vigilancia y monitoreo por medio de un sistema de alarma para la sede técnico administrativa del Parque Nacional Natural Los Nevados, ubicada en la ciudad de Manizales</t>
  </si>
  <si>
    <t>Suministro integral del servicio de aseo el cual incluya las dos (02) operarias idóneas, que presten los servicios de limpieza y atención a la cafetería en la sede técnico administrativa de la Dirección Territorial Andes Occidentales ubicada en la ciudad de Medellín, Antioquia</t>
  </si>
  <si>
    <t>Suministro de servicio de monitoreo al sistema de alarma para la sede técnico administrativa del Parque Nacional Natural Tatamá, ubicada en el sector las Galias, Barrio La Palma en el municipio de Santuario, Risaralda</t>
  </si>
  <si>
    <t>Suministro de servicio de monitoreo de alarmas las 24 horas del día, vía telefónica y supervisión de domingo a domingo, en la sede administrativa del Parque Nacional Natural Las Hermosas – Gloria Valencia de Castaño, ubicada en la carrera 30 No. 21 – 50 en el Municipio de Palmira, Departamento del Valle del Cauca</t>
  </si>
  <si>
    <t>CONTRATAR LA CONSTRUCCIÓN DE INFRAESTRUCTURA DE LOS SENDEROS ECOTURÍSTICOS PRIORIZADOS EN EL PARQUE NACIONAL NATURAL LOS NEVADOS</t>
  </si>
  <si>
    <t>AO03-P3202008-001 PRESTAR SERVICIOS PROFESIONALES CON PLENA AUTONOMÍA TÉCNICA Y ADMINISTRATIVA AL PARQUE NACIONAL NATURAL LAS HERMOSAS PARA FORTALECER LOS PROCESOS ADMINISTRATIVOS Y CONTRACTUALES, CONTRIBUYENDO A LA EJECUCIÓN DE SU PLAN DE MANEJO Y DEL PLAN DE ACCIÓN ANUAL EN EL MARCO DE LA CONSERVACIÓN DE LA DIVERSIDAD BIOLÓGICA DE LAS ÁREAS PROTEGIDAS DEL SINAP NACIONAL</t>
  </si>
  <si>
    <t>AO03-P3202053-001 Prestar servicios profesionales con plena autonomía técnica y administrativa al Parque Nacional Natural Las Hermosas para la implementación del Programa de restauración y sistemas sostenibles con enfoque en el posicionamiento de los procesos PEGA. (Programas de Educación y Gobernanza Ambiental) en el marco de la conservación de la diversidad biológica de las áreas protegidas del SINAP Nacional.</t>
  </si>
  <si>
    <t>AO03-P3202053-003 PRESTAR SERVICIOS DE APOYO A LA GESTIÓN CON PLENA AUTONOMÍA TÉCNICA Y ADMINISTRATIVA AL PARQUE NACIONAL NATURAL LAS HERMOSAS PARA LA IMPLEMENTACIÓN DEL PLAN DE MANEJO DEL PNN LAS HERMOSAS, EN SUS CUATRO (04) SECTORES DE MANEJO, ESPECIALMENTE EN LO RELACIONADO A LA LÍNEA DE TRABAJO CON CAMPESINOS, RUTA DE ACUERDOS DE CONSERVACIÓN, RESTAURACIÓN, SISTEMAS SOSTENIBLES Y SANEAMIENTO PREDIAL EN EL MARCO DE LA CONSERVACIÓN DE LA DIVERSIDAD BIOLÓGICA DE LAS ÁREAS PROTEGIDAS DEL SINAP NACIONAL</t>
  </si>
  <si>
    <t>AO08-P3202008-003 PRESTAR SERVICIOS TÉCNICOS CON PLENA AUTONOMÍA TÉCNICA Y ADMINISTRATIVA AL PARQUE NACIONAL NATURAL SELVA DE FLORENCIA PARA FORTALECER LOS PROCESOS ADMINISTRATIVOS Y CONTRACTUALES, COAYUDANDO A LA EJECUCIÓN DE SU PLAN DE MANEJO Y DEL PLAN DE ACCIÓN ANUAL EN EL MARCO DE LA CONSERVACIÓN DE LA DIVERSIDAD BIOLÓGICA DE LAS ÁREAS PROTEGIDAS DEL SINAP NACIONAL</t>
  </si>
  <si>
    <t>AO03-P3202032-005 PRESTAR SERVICIOS TÉCNICOS DE APOYO A LA GESTIÓN CON PLENA AUTONOMÍA TÉCNICA Y ADMINISTRATIVA AL PARQUE NACIONAL NATURAL LAS HERMOSAS PARA FACILITAR LA IMPLEMENTACIÓN DEL EJERCICIO DE AUTORIDAD AMBIENTAL DEL ÁREA PROTEGIDA, EN SUS CUATRO (4) SECTORES DE MANEJO Y APORTAR A LA CONSOLIDACIÓN DEL PROCESO ESTRATÉGICO DEL CORREDOR DE CORDILLERA CENTRAL EN EL MARCO DE LA CONSERVACIÓN DE LA DIVERSIDAD BIOLÓGICA DE LAS ÁREAS PROTEGIDAS DEL SINAP NACIONAL..</t>
  </si>
  <si>
    <t>AO03-P3202053-002 PRESTAR SERVICIOS PROFESIONALES CON PLENA AUTONOMÍA TÉCNICA Y ADMINISTRATIVA AL PARQUE NACIONAL NATURAL LAS HERMOSAS PARA LA IMPLEMENTACIÓN DEL PLAN DE MANEJO DEL ÁREA PROTEGIDA EN SUS CUATRO (04) SECTORES DE MANEJO, ESPECIALMENTE EN LO RELACIONADO A LA LÍNEA DE TRABAJO CON CAMPESINOS Y RUTA DE ACUERDOS DE CONSERVACIÓN ASI COMO SANEAMIENTO PREDIAL EN EL MARCO DE LA CONSERVACIÓN DE LA DIVERSIDAD BIOLÓGICA DE LAS ÁREAS PROTEGIDAS DEL SINAP NACIONAL</t>
  </si>
  <si>
    <t>AO03-P3202032-004 'PRESTAR SERVICIOS DE APOYO A LA GESTIÓN CON PLENA AUTONOMÍA TÉCNICA Y ADMINISTRATIVA AL PARQUE NACIONAL NATURAL LAS HERMOSAS MEDIANTE EL EJERCICIO DE LA AUTORIDAD AMBIENTAL PARA ADELANTAR ACTIVIDADES DE PREVENCIÓN, VIGILANCIA Y CONTROL EN LOS CUATRO SECTORES DE MANEJO DEL ÁREA PROTEGIDA, DE ACUERDO A LA IMPLEMENTACIÓN DEL PLAN DE MANEJO, Y LAS LÍNEAS ESTRATÉGICAS DEL CORREDOR DE CORDILLERA CENTRAL EN EL MARCO DE LA CONSERVACIÓN DE LA DIVERSIDAD BIOLÓGICA DE LAS ÁREAS PROTEGIDAS DEL SINAP NACIONAL.</t>
  </si>
  <si>
    <t>AO03-P3202060-001 PRESTAR SERVICIOS TECNOLÓGICOS Y DE APOYO A LA GESTIÓN CON PLENA AUTONOMÍA TÉCNICA Y ADMINISTRATIVA AL PARQUE NACIONAL NATURAL LAS HERMOSAS PARA FACILITAR LA IMPLEMENTACIÓN DEL PLAN DE MANEJO DEL ÁREA PROTEGIDA EN LOS CUATRO (4) SECTORES DE MANEJO, ESPECIALMENTE EN SU LÍNEA DE TRABAJO CON CAMPESINOS, EN SUS COMPONENTES DE SANEAMIENTO, RESTAURACIÓN, SISTEMAS SOSTENIBLES PARA LA CONSERVACIÓN Y ACUERDOS DE VOLUNTADES EN EL MARCO DE LA CONSERVACIÓN DE LA DIVERSIDAD BIOLÓGICA DE LAS ÁREAS PROTEGIDAS DEL SINAP NACIONAL.</t>
  </si>
  <si>
    <t>AO08-P3202032-001 PRESTAR SERVICIOS DE APOYO A LA GESTIÓN CON PLENA AUTONOMÍA TÉCNICA Y ADMINISTRATIVA AL PARQUE NACIONAL NATURAL SELVA DE FLORENCIA, PARA LOGRAR MEJOR COBERTURA DEL ÁREA PROTEGIDA, A TRAVÉS DE JORNADAS DE VIGILANCIA, PARA EL ADECUADO EJERCICIO DE LA AUTORIDAD AMBIENTAL EN EL MARCO DE LA CONSERVACIÓN DE LA DIVERSIDAD BIOLÓGICA DE LAS ÁREAS PROTEGIDAS DEL SINAP NACIONAL.</t>
  </si>
  <si>
    <t>AO08-P3202032-003 PRESTAR SERVICIOS DE APOYO A LA GESTIÓN CON PLENA AUTONOMÍA TÉCNICA Y ADMINISTRATIVA AL PARQUE NACIONAL NATURAL SELVA DE FLORENCIA, PARA LOGRAR MEJOR COBERTURA DEL ÁREA PROTEGIDA, A TRAVÉS DE JORNADAS DE VIGILANCIA, PARA EL ADECUADO EJERCICIO DE LA AUTORIDAD AMBIENTAL EN EL MARCO DE LA CONSERVACIÓN DE LA DIVERSIDAD BIOLÓGICA DE LAS ÁREAS PROTEGIDAS DEL SINAP NACIONAL</t>
  </si>
  <si>
    <t>AO00-P3202056-001 Prestar servicios profesionales con plena autonomía técnica y administrativa a la Dirección Territorial Andes Occidentales para promover las acciones de educación ambiental y sensibilización ciudadana, con enfasis en los centros de interpretación ambiental y las áreas protegidas, para posicionar la gestión del Subsistema de Áreas Protegidas Andes Occidentales y otras estrategias de conservación en el marco de la conservación de la diversidad biológica de las áreas protegidas del SINAP Nacional.</t>
  </si>
  <si>
    <t>AO08-P3202038-001 PRESTAR SERVICIOS DE APOYO A LA GESTIÓN CON PLENA AUTONOMÍA TÉCNICA Y ADMINISTRATIVA AL PARQUE NACIONAL NATURAL SELVA DE FLORENCIA PARA LA PRODUCCIÓN DE MATERIAL VEGETAL, SIEMBRAS, MANTENIMIENTOS Y MONITOREO A LA RESTAURACIÓN ECOLÓGICA EN ÁREA PROTEGIDA EN EL MARCO DE LA CONSERVACIÓN DE LA DIVERSIDAD BIOLÓGICA DE LAS ÁREAS PROTEGIDAS DEL SINAP NACIONAL</t>
  </si>
  <si>
    <t>AO08-P3202008-002 PRESTAR SERVICIOS DE APOYO A LA GESTIÓN CON PLENA AUTONOMÍA TÉCNICA Y ADMINISTRATIVA AL PARQUE NACIONAL NATURAL SELVA DE FLORENCIA, PARA LA GESTIÓN DEL CONOCIMIENTO E INNOVACIÓN QUE REQUIERE EL ÁREA PROTEGIDA, RELACIONADOS CON EL PORTAFOLIO DE INVESTIGACIONES, EL PROGRAMA DE MONITOREO, LA EDUCACIÓN AMBIENTAL Y AQUELLAS ESTRATEGIAS DEFINIDAS EN EL PLAN DE MANEJO DEL ÁREA PROTEGIDA EN EL MARCO DE LA CONSERVACIÓN DE LA DIVERSIDAD BIOLÓGICA DE LAS ÁREAS PROTEGIDAS DEL SINAP NACIONAL.</t>
  </si>
  <si>
    <t>AO00-P3202055-001 PRESTAR SERVICIOS PROFESIONALES CON PLENA AUTONOMÍA TÉCNICA Y ADMINISTRATIVA A LA DIRECCIÓN TERRITORIAL ANDES OCCIDENTALES PARA FORTALECER LAS ACTIVIDADES DE PLANIFICACIÓN Y SEGUIMIENTO DE LOS PORTAFOLIOS DE INVESTIGACIÓN Y PROGRAMAS DE MONITOREO DE LOS VALORES OBJETO DE CONSERVACIÓN Y SERVICIOS ECOSISTÉMICOS EN EL MARCO DE LA CONSERVACIÓN DE LA DIVERSIDAD BIOLÓGICA DE LAS ÁREAS PROTEGIDAS DEL SINAP NACIONAL.</t>
  </si>
  <si>
    <t>AO00-P3202008-023 PRESTAR SERVICIOS PROFESIONALES CON PLENA AUTONOMÍA TÉCNICA Y ADMINISTRATIVA A LA DIRECCIÓN TERRITORIAL ANDES OCCIDENTALES PARA FORTALECER EL RELACIONAMIENTO CON GRUPOS ÉTNICOS Y COMUNIDADES LOCALES EN LAS ÁREAS PROTEGIDAS Y SUS ZONAS DE INFLUENCIA, Y LOS NODOS DE BIODIVERSIDAD PRIORIZADOS DEL SUBSISTEMA DE ANDES OCCIDENTALES EN EL MARCO DE LA CONSERVACIÓN DE LA DIVERSIDAD BIOLÓGICA DE LAS ÁREAS PROTEGIDAS DEL SINAP NACIONAL.</t>
  </si>
  <si>
    <t>AO08-P3202060-001 PRESTAR SERVICIOS DE APOYO A LA GESTIÓN CON PLENA AUTONOMÍA TÉCNICA Y ADMINISTRATIVA AL PARQUE NACIONAL NATURAL SELVA DE FLORENCIA PARA LA PRODUCCIÓN DE MATERIAL VEGETAL, SIEMBRAS, MANTENIMIENTOS Y MONITOREO A LA RESTAURACIÓN ECOLÓGICA EN ÁREA PROTEGIDA EN EL MARCO DE LA CONSERVACIÓN DE LA DIVERSIDAD BIOLÓGICA DE LAS ÁREAS PROTEGIDAS DEL SINAP NACIONAL.</t>
  </si>
  <si>
    <t>AO08-P3202008-001 PRESTAR SERVICIOS OPERATIVOS Y DE APOYO A LA GESTIÓN CON PLENA AUTONOMÍA TÉCNICA Y ADMINISTRATIVA AL PARQUE NACIONAL NATURAL SELVA DE FLORENCIA, PARA LA GESTIÓN DEL CONOCIMIENTO E INNOVACIÓN QUE REQUIERE EL ÁREA PROTEGIDA, RELACIONADOS CON EL PORTAFOLIO DE INVESTIGACIONES, EL PROGRAMA DE MONITOREO, LA EDUCACIÓN AMBIENTAL Y AQUELLAS ESTRATEGIAS DEFINIDAS EN EL PLAN DE MANEJO DEL ÁREA PROTEGIDA EN EL MARCO DE LA CONSERVACIÓN DE LA DIVERSIDAD BIOLÓGICA DE LAS ÁREAS PROTEGIDAS DEL SINAP NACIONAL.</t>
  </si>
  <si>
    <t>AO08-P3202032-002 Prestar servicios de apoyo a la gestión con plena autonomía técnica y administrativa al Parque Nacional NaturalSelva de Florencia, para lograr mejor cobertura del área protegida, a través de jornadas de vigilancia, para el adecuado ejercicio de la autoridad ambiental en el marco de la conservación de la diversidad biológica de las áreas protegidas del SINAP Nacional.</t>
  </si>
  <si>
    <t>AO08-P3202060-003 PRESTAR SERVICIOS DE APOYO A LA GESTIÓN CON PLENA AUTONOMÍA TÉCNICA Y ADMINISTRATIVA AL PARQUE NACIONAL NATURAL SELVA DE FLORENCIA PARA LA PRODUCCIÓN DE MATERIAL VEGETAL, SIEMBRAS, MANTENIMIENTOS Y MONITOREO A LA RESTAURACIÓN ECOLÓGICA EN ÁREA PROTEGIDA EN EL MARCO DE LA CONSERVACIÓN DE LA DIVERSIDAD BIOLÓGICA DE LAS ÁREAS PROTEGIDAS DEL SINAP NACIONAL.</t>
  </si>
  <si>
    <t>AO08-P3202008-004 PRESTAR SERVICIOS PROFESIONALES CON PLENA AUTONOMÍA TÉCNICA Y ADMINISTRATIVA AL PARQUE NACIONAL NATURAL SELVA DE FLORENCIA PARA LA GESTIÓN E IMPLEMENTACIÓN DEL PLAN DE MANEJO DEL ÄREA PROTEGIDA, CON ENFÁSIS EN LAS SITUACIONES PRIORIZADAS PARA EL MANEJO: CONECTIVIDAD, SERVICIOS ECOSISTÉMICOS Y RELACIONAMIENTO CON CAMPESINOS EN EL MARCO DE LA CONSERVACIÓN DE LA DIVERSIDAD BIOLÓGICA DE LAS ÁREAS PROTEGIDAS DEL SINAP NACIONAL.</t>
  </si>
  <si>
    <t>A009-P3202008-004 PRESTAR SERVICIOS PROFESIONALES CON PLENA AUTONOMÍA TÉCNICA Y ADMINISTRATIVA AL PARQUE NACIONAL NATURAL TATAMÁ PARA FORTALECER EL RELACIONAMIENTO CON COMUNIDADES ÉTNICAS Y LOS PROCESOS DE ORDENAMIENTO DEL TERRITORIO EN EL ÁREA PROTEGIDA EN EL MARCO DE LA CONSERVACIÓN DE LA DIVERSIDAD BIOLÓGICA DE LAS ÁREAS PROTEGIDAS DEL SINAP NACIONAL.</t>
  </si>
  <si>
    <t>AO02-P3202008-003 Prestar servicios profesionales con plena autonomía técnica y administrativa al Parque Nacional Natural Cueva de los Guácharos para la actualización e implementación del programa de monitoreo y el portafolio de investigaciones del Área Protegida en el marco de la conservación de la diversidad biológica de las áreas protegidas del SINAP Nacional.</t>
  </si>
  <si>
    <t>AO08-P3202032-007 PRESTAR SERVICIOS TÉCNICOS Y DE APOYO A LA GESTIÓN CON PLENA AUTONOMÍA TÉCNICA Y ADMINISTRATIVA AL PARQUE NACIONAL NATURAL SELVA DE FLORENCIA PARA LA GESTIÓN Y EJECUCIÓN DEL PROTOCOLO DE PREVENCIÓN, VIGILANCIA Y CONTROL Y PROCESOS MISIONALES EN EL ÁREA PROTEGIDA EN EL MARCO DE LA CONSERVACIÓN DE LA DIVERSIDAD BIOLÓGICA DE LAS ÁREAS PROTEGIDAS DEL SINAP NACIONAL.</t>
  </si>
  <si>
    <t>AO09-P3202018-001 PRESTAR SERVICIOS PROFESIONALES CON PLENA AUTONOMÍA TÉCNICA Y ADMINISTRATIVA AL PARQUE NACIONAL NATURAL TATAMÁ PARA LA IMPLEMENTACIÓN DE LAS FASES DE LA RUTA DE AMPLIACIÓN DEL ÁREA PROTEGIDA EN EL MARCO DE LA CONSERVACIÓN DE LA DIVERSIDAD BIOLÓGICA DE LAS ÁREAS PROTEGIDAS DEL SINAP NACIONAL</t>
  </si>
  <si>
    <t>AO06-P3202008-004 - PRESTAR SERVICIOS PROFESIONALES CON PLENA AUTONOMÍA TÉCNICA Y ADMINISTRATIVA AL PARQUE NACIONAL NATURAL NEVADO DEL HUILA PARA ORIENTAR LAS ACTIVIDADES RELACIONADAS A LA ACTUALIZACIÓN DE RÉGIMEN ESPECIAL DE MANEJO CON EL RESGUARDO INDÍGENA PÁEZ DE GAITANIA TOLIMA Y ACOMPAÑAR EL FORTALECIMIENTO DEL RELACIONAMIENTO CON LOS RESGUARDOS INDÍGENAS DEL DEPARTAMENTO DEL CAUCA EN EL MARCO DE LA CONSERVACIÓN DE LA DIVERSIDAD BIOLÓGICA DE LAS ÁREAS PROTEGIDAS DEL SINAP NACIONAL.</t>
  </si>
  <si>
    <t>AO09-P3202056-001 PRESTAR SERVICIOS TECNOLÓGICOS Y DE APOYO A LA GESTIÓN CON PLENA AUTONOMÍA TÉCNICA Y ADMINISTRATIVA AL PARQUE NACIONAL NATURAL TATAMÁ PARA LA FORMULACIÓN E IMPLEMENTACIÓN DEL PLAN DE INTERPRETACIÓN Y EDUCACIÓN AMBIENTAL DEL ÁREA PROTEGIDA EN EL MARCO DE LA CONSERVACIÓN DE LA DIVERSIDAD BIOLÓGICA DE LAS ÁREAS PROTEGIDAS DEL SINAP NACIONAL.</t>
  </si>
  <si>
    <t>AO11-P3202008-005 PRESTAR SERVICIOS PROFESIONALES CON PLENA AUTONOMÍA TÉCNICA Y ADMINISTRATIVA AL SANTUARIO DE FLORA Y FAUNA GALERAS PARA LA GENERACIÓN DE INFORMACIÓN ACTUALIZADA A TRAVÉS DEL MONITOREO DE LOS VALORES OBJETO DE CONSERVACIÓN EN ÁREA PROTEGIDA, LA SISTEMATIZACIÓN DE INFORMACIÓN DEL MONITOREO EN LA HERRAMIENTA SMART Y APOYAR LA EJECUCIÓN DE INVESTIGACIONES EN EL MARCO DE LA CONSERVACIÓN DE LA DIVERSIDAD BIOLÓGICA DE LAS ÁREAS PROTEGIDAS DEL SINAP NACIONAL</t>
  </si>
  <si>
    <t>AO12-P3202008-002 PRESTAR SERVICIOS PROFESIONALES CON PLENA AUTONOMÍA TÉCNICA Y ADMINISTRATIVA AL DEL SANTUARIO DE FAUNA Y FLORA OTÚN QUIMBAYA PARA LA IMPLEMENTACIÓN DEL PORTAFOLIO DE INVESTIGACIONES Y EL PROGRAMA DE MONITOREO EN EL ÁREA PROTEGIDA EN EL MARCO DE LA CONSERVACIÓN DE LA DIVERSIDAD BIOLÓGICA DE LAS ÁREAS PROTEGIDAS DEL SINAP NACIONAL.</t>
  </si>
  <si>
    <t>AO08-P3202056-002 PRESTAR SERVICIOS TÉCNICOS Y DE APOYO A LA GESTIÓN CON PLENA AUTONOMÍA TÉCNICA Y ADMINISTRATIVA AL PARQUE NACIONAL NATURAL SELVA DE FLORENCIA PARA EL DESARROLLO DE ACCIONES ENMARCADAS EN LA PROPUESTA DE APERTURA DEL ÁREA PROTEGIDA AL ECOTURISMO COMO ESTRATEGIA DE CONSERVACIÓN Y EL DESARROLLO DE PROCESOS DE INTERPRETACIÓN DEL PATRIMONIO NATURAL Y CULTURAL EN EL MARCO DE LA CONSERVACIÓN DE LA DIVERSIDAD BIOLÓGICA DE LAS ÁREAS PROTEGIDAS DEL SINAP NACIONAL.</t>
  </si>
  <si>
    <t>AO02-P3202056-001 PRESTAR SERVICIOS PROFESIONALES CON PLENA AUTONOMÍA TÉCNICA Y ADMINISTRATIVA AL PARQUE NACIONAL NATURAL CUEVA DE LOS GUÁCHAROS PARA EL DESARROLLO DE LA ESTRATEGIA DE COMUNICACIÓN Y EDUCACIÓN INFORMAL CON ACTORES ESTRATÉGICOS DEL AP Y FORTALECER LAS ACCIONES DE PARTICIPACIÓN EN EL SINAP EN EL MARCO DE LA CONSERVACIÓN DE LA DIVERSIDAD BIOLÓGICA DE LAS ÁREAS PROTEGIDAS DEL SINAP</t>
  </si>
  <si>
    <t>AO01-P3202052-001 PRESTAR SERVICIOS PROFESIONALES CON PLENA AUTONOMÍA TÉCNICA Y ADMINISTRATIVA AL PARQUE NACIONAL NATURAL COMPLEJO VOLCÁNICO DOÑA JUANA CASCABEL PARA AVANZAR EN LA ACTUALIZACIÓN DEL PLAN DE MANEJO DEL ÁREA PROTEGIDA EN EL MARCO DE LA CONSERVACIÓN DE LA DIVERSIDAD BIOLÓGICA DE LAS ÁREAS PROTEGIDAS DEL SINAP NACIONAL.</t>
  </si>
  <si>
    <t>AO07-P3202055-001 PRESTAR SERVICIOS PROFESIONALES CON PLENA AUTONOMÍA TÉCNICA Y ADMINISTRATIVA AL PARQUE NACIONAL NATURAL PURACÉ PARA LA IMPLEMENTACIÓN DEL PROGRAMA DE MONITOREO E INVESTIGACIÓN DE LOS VALORES OBJETO DE CONSERVACIÓN DEL ÁREA PROTEGIDA EN EL MARCO DE LA CONSERVACIÓN DE LA DIVERSIDAD BIOLÓGICA DE LAS ÁREAS PROTEGIDAS DEL SINAP NACIONAL.</t>
  </si>
  <si>
    <t>AO08-P3202053-001 PRESTAR SERVICIOS PROFESIONALES CON PLENA AUTONOMÍA TÉCNICA Y ADMINISTRATIVA AL PARQUE NACIONAL NATURAL SELVA DE FLORENCIA PARA DAR CUMPLIMIENTO A LOS COMPROMISOS ADQUIRIDOS TRAS LA DECLARATORIA DEL PARQUE E IMPLEMENTAR LOS PROCESOS DE RESTAURACIÓN ECOLÓGICA Y SISTEMAS SOSTENIBLES PARA LA CONSERVACIÓN AL INTERIOR DEL ÁREA PROTEGIDA Y EN EL ÁREA PARA LA GESTIÓN DE LA FUNCIÓN AMORTIGUADORA EN EL MARCO DE LA CONSERVACIÓN DE LA DIVERSIDAD BIOLÓGICA DE LAS ÁREAS PROTEGIDAS DEL SINAP NACIONAL</t>
  </si>
  <si>
    <t>AO11-P3202008-006 PRESTAR SERVICIOS PROFESIONALES CON PLENA AUTONOMÍA TÉCNICA Y ADMINISTRATIVA AL SANTUARIO DE FLORA Y FAUNA GALERAS PARA EL DESARROLLO DE ACCIONES ENCAMINADAS A LA CONSOLIDACIÓN DEL RUNAP, EL FORTALECIMIENTO DEL SUBSISTEMA REGIONAL DE ÁREAS PROTEGIDAS Y LOS SUBSISTEMAS DE ASOCIADOS BAJO LOS LINEAMIENTOS DEL SINAP EN EL MARCO DE LA CONSERVACIÓN DE LA DIVERSIDAD BIOLÓGICA DE LAS ÁREAS PROTEGIDAS DEL SINAP NACIONAL.</t>
  </si>
  <si>
    <t>AO08-P3202060-004 PRESTAR SERVICIOS DE APOYO A LA GESTIÓN CON PLENA AUTONOMÍA TÉCNICA Y ADMINISTRATIVA AL PARQUE NACIONAL NATURAL SELVA DE FLORENCIA PARA LA PRODUCCIÓN DE MATERIAL VEGETAL, SIEMBRAS, MANTENIMIENTOS Y MONITOREO A LA RESTAURACIÓN ECOLÓGICA EN ÁREA PROTEGIDA EN EL MARCO DE LA CONSERVACIÓN DE LA DIVERSIDAD BIOLÓGICA DE LAS ÁREAS PROTEGIDAS DEL SINAP NACIONAL.</t>
  </si>
  <si>
    <t>AO06-P3202052-001 PRESTAR SERVICIOS PROFESIONALES CON PLENA AUTONOMÍA TÉCNICA Y ADMINISTRATIVA AL PARQUE NACIONAL NATURAL NEVADO DEL HUILA PARA CONSOLIDAR LA ACTUALIZACIÓN DEL PLAN DE MANEJO DEL ÁREA PROTEGIDA Y SUS ANEXOS EN EL MARCO DE LA CONSERVACIÓN DE LA DIVERSIDAD BIOLÓGICA DE LAS ÁREAS PROTEGIDAS DEL SINAP NACIONAL.</t>
  </si>
  <si>
    <t>AO10-P3202032-006 SUMINISTRO DEL MANTENIMIENTO PREVENTIVO Y CORRECTIVO DE VEHÍCULOS DEL SF ISLA DE LA COROTA, INCLUYENDO EL SUMINISTRO DE REPUESTOS Y ACCESORIOS ORIGINALES Y MANO DE OBRA, ASÍ COMO LA REALIZACIÓN DEL TRÁMITE DE REVISIÓN Y EXPEDICIÓN DEL CERTIFICADO TÉCNICO-MECÁNICO PARA LA PRESENTE VIGENCIA</t>
  </si>
  <si>
    <t>AO11-P3202032-007 SUMINISTRO DEL MANTENIMIENTO PREVENTIVO Y CORRECTIVO DE VEHÍCULOS DEL SANTUARIO DE FAUNA Y FLORA GALERAS, INCLUYENDO EL SUMINISTRO DE REPUESTOS Y ACCESORIOS ORIGINALES Y MANO DE OBRA, ASÍ COMO LA REALIZACIÓN DEL TRÁMITE DE REVISIÓN Y EXPEDICIÓN DEL CERTIFICADO TÉCNICO-MECÁNICO PARA LA PRESENTE VIGENCIA</t>
  </si>
  <si>
    <t xml:space="preserve"> AO05-P3202032-008 SUMINISTRO DE MANTENIMIENTO PREVENTIVO Y CORRECTIVO, INCLUYENDO MANO DE OBRA, REPUESTOS, ACCESORIOS ORIGINALES, REVISIÓN Y EXPEDICIÓN DEL CERTIFICADO TÉCNICO-MECÁNICO DEL PARQUE AUTOMOTOR PNN LOS NEVADOS</t>
  </si>
  <si>
    <t>AO08-P3202032-005 COMPRA DE VALES PARA EL COMBUSTIBLE DEL PNN SELVA DE FLORENCIA, EN EL MARCO DEL FORTALECIMIENTO DE LA CAPACIDAD INSTITUCIONAL, LA GESTIÓN Y LA ESTRATEGIA DE PREVENCIÓN, VIGILANCIA Y CONTROL DE ESTA ÁREA PROTEGIDA</t>
  </si>
  <si>
    <t>SELECCIÓN ABREVIADA MENOR CUANTÍA</t>
  </si>
  <si>
    <t>CONTRATACIÓN DIRECTA</t>
  </si>
  <si>
    <t>ARRENDAMEINTO</t>
  </si>
  <si>
    <t>OBRA PÚBLICA</t>
  </si>
  <si>
    <t>APOYO A LA GESTIÓN</t>
  </si>
  <si>
    <t>CD-DTAO-001-2024</t>
  </si>
  <si>
    <t>CD-DTAO-002-2024</t>
  </si>
  <si>
    <t>CD-DTAO-003-2024</t>
  </si>
  <si>
    <t>CD-DTAO-004-2024</t>
  </si>
  <si>
    <t>CD-DTAO-005-2024</t>
  </si>
  <si>
    <t>CD-DTAO-006-2024</t>
  </si>
  <si>
    <t>CD-DTAO-007-2024</t>
  </si>
  <si>
    <t>CD-DTAO-008-2024</t>
  </si>
  <si>
    <t>CD-DTAO-010-2024</t>
  </si>
  <si>
    <t>CD-DTAO-012-2024</t>
  </si>
  <si>
    <t>CD-DTAO-013-2024</t>
  </si>
  <si>
    <t>CD-DTAO-014-2024</t>
  </si>
  <si>
    <t>CD-DTAO-015-2024</t>
  </si>
  <si>
    <t>CD-DTAO-016-2024</t>
  </si>
  <si>
    <t>CD-DTAO-017-2024</t>
  </si>
  <si>
    <t>CD-DTAO-018-2024</t>
  </si>
  <si>
    <t>CD-DTAO-019-2024</t>
  </si>
  <si>
    <t>CD-DTAO-020-2024</t>
  </si>
  <si>
    <t>CD-DTAO-021-2024</t>
  </si>
  <si>
    <t>CD-DTAO-022-2024</t>
  </si>
  <si>
    <t>CD-DTAO-023-2024</t>
  </si>
  <si>
    <t>CD-DTAO-024-2024</t>
  </si>
  <si>
    <t>CD-DTAO-025-2024</t>
  </si>
  <si>
    <t>CD-DTAO-026-2024</t>
  </si>
  <si>
    <t>CD-DTAO-027-2024</t>
  </si>
  <si>
    <t>CD-DTAO-028-2024</t>
  </si>
  <si>
    <t>CD-DTAO-029-2024</t>
  </si>
  <si>
    <t>CD-DTAO-030-2024</t>
  </si>
  <si>
    <t>CD-DTAO-031-2024</t>
  </si>
  <si>
    <t>CD-DTAO-032-2024</t>
  </si>
  <si>
    <t>CD-DTAO-033-2024</t>
  </si>
  <si>
    <t>CD-DTAO-034-2024</t>
  </si>
  <si>
    <t>CD-DTAO-035-2024</t>
  </si>
  <si>
    <t>CD-DTAO-036-2024</t>
  </si>
  <si>
    <t>CD-DTAO-037-2024</t>
  </si>
  <si>
    <t>CD-DTAO-038-2024</t>
  </si>
  <si>
    <t>CD-DTAO-039-2024</t>
  </si>
  <si>
    <t>CD-DTAO-040-2024</t>
  </si>
  <si>
    <t>CD-DTAO-041-2024</t>
  </si>
  <si>
    <t>CD-DTAO-042-2024</t>
  </si>
  <si>
    <t>CD-DTAO-043-2024</t>
  </si>
  <si>
    <t>CD-DTAO-044-2024</t>
  </si>
  <si>
    <t>CD-DTAO-045-2024</t>
  </si>
  <si>
    <t>CD-DTAO-046-2024</t>
  </si>
  <si>
    <t>CD-DTAO-047-2024</t>
  </si>
  <si>
    <t>CD-DTAO-048-2024</t>
  </si>
  <si>
    <t>CD-DTAO-049-2024</t>
  </si>
  <si>
    <t>CD-DTAO-050-2024</t>
  </si>
  <si>
    <t>CD-DTAO-051-2024</t>
  </si>
  <si>
    <t>CD-DTAO-052-2024</t>
  </si>
  <si>
    <t>CD-DTAO-053-2024</t>
  </si>
  <si>
    <t>CD-DTAO-054-2024</t>
  </si>
  <si>
    <t>CD-DTAO-055-2024</t>
  </si>
  <si>
    <t>CD-DTAO-056-2024</t>
  </si>
  <si>
    <t>CD-DTAO-057-2024</t>
  </si>
  <si>
    <t>CD-DTAO-058-2024</t>
  </si>
  <si>
    <t>CD-DTAO-059-2024</t>
  </si>
  <si>
    <t>CD-DTAO-060-2024</t>
  </si>
  <si>
    <t>CD-DTAO-061-2024</t>
  </si>
  <si>
    <t>CD-DTAO-062-2024</t>
  </si>
  <si>
    <t>CD-DTAO-063-2024</t>
  </si>
  <si>
    <t>CD-DTAO-064-2024</t>
  </si>
  <si>
    <t>CD-DTAO-065-2024</t>
  </si>
  <si>
    <t>CD-DTAO-066-2024</t>
  </si>
  <si>
    <t>CD-DTAO-067-2024</t>
  </si>
  <si>
    <t>CD-DTAO-069-2024</t>
  </si>
  <si>
    <t>CD-DTAO-070-2024</t>
  </si>
  <si>
    <t>CD-DTAO-073-2024</t>
  </si>
  <si>
    <t>CD-DTAO-074-2024</t>
  </si>
  <si>
    <t>CD-DTAO-075-2024</t>
  </si>
  <si>
    <t>CD-DTAO-076-2024</t>
  </si>
  <si>
    <t>CD-DTAO-077-2024</t>
  </si>
  <si>
    <t>CD-DTAO-079-2024</t>
  </si>
  <si>
    <t>CD-DTAO-083-2024</t>
  </si>
  <si>
    <t>CD-DTAO-085-2024</t>
  </si>
  <si>
    <t>CD-DTAO-094-2024</t>
  </si>
  <si>
    <t>CD-DTAO-097-2024</t>
  </si>
  <si>
    <t>CD-DTAO-098-2024</t>
  </si>
  <si>
    <t>CD-DTAO-099-2024</t>
  </si>
  <si>
    <t>CD-DTAO-101-2024</t>
  </si>
  <si>
    <t>CD-DTAO-102-2024</t>
  </si>
  <si>
    <t>CD-DTAO-105-2024</t>
  </si>
  <si>
    <t>CD-DTAO-106-2024</t>
  </si>
  <si>
    <t>CD-DTAO-107-2024</t>
  </si>
  <si>
    <t>CD-DTAO-109-2024</t>
  </si>
  <si>
    <t>CD-DTAO-111-2024</t>
  </si>
  <si>
    <t>CD-DTAO-112-2024</t>
  </si>
  <si>
    <t>CD-DTAO-113-2024</t>
  </si>
  <si>
    <t>CD-DTAO-114-2024</t>
  </si>
  <si>
    <t>CD-DTAO-115-2024</t>
  </si>
  <si>
    <t>CD-DTAO-116-2024</t>
  </si>
  <si>
    <t>CD-DTAO-117-2024</t>
  </si>
  <si>
    <t>CD-DTAO-118-2024</t>
  </si>
  <si>
    <t>CD-DTAO-119-2024</t>
  </si>
  <si>
    <t>CD-DTAO-120-2024</t>
  </si>
  <si>
    <t>CD-DTAO-121-2024</t>
  </si>
  <si>
    <t>CD-DTAO-122-2024</t>
  </si>
  <si>
    <t>CD-DTAO-123-2024</t>
  </si>
  <si>
    <t>CD-DTAO-124-2024</t>
  </si>
  <si>
    <t>CD-DTAO-125-2024</t>
  </si>
  <si>
    <t>CD-DTAO-126-2024</t>
  </si>
  <si>
    <t>CD-DTAO-127-2024</t>
  </si>
  <si>
    <t>CD-DTAO-128-2024</t>
  </si>
  <si>
    <t>CD-DTAO-129-2024</t>
  </si>
  <si>
    <t>CD-DTAO-130-2024</t>
  </si>
  <si>
    <t>CD-DTAO-131-2024</t>
  </si>
  <si>
    <t>CD-DTAO-132-2024</t>
  </si>
  <si>
    <t>CD-DTAO-134-2024</t>
  </si>
  <si>
    <t>CD-DTAO-135-2024</t>
  </si>
  <si>
    <t>CD-DTAO-136-2024</t>
  </si>
  <si>
    <t>CD-DTAO-138-2024</t>
  </si>
  <si>
    <t>CD-DTAO-139-2024</t>
  </si>
  <si>
    <t>CD-DTAO-140-2024</t>
  </si>
  <si>
    <t>CD-DTAO-110-2024</t>
  </si>
  <si>
    <t>CD-DTAO-143-2024</t>
  </si>
  <si>
    <t>CD-DTAO-144-2024</t>
  </si>
  <si>
    <t>CD-DTAO-145-2024</t>
  </si>
  <si>
    <t>CD-DTAO-150-2024</t>
  </si>
  <si>
    <t>CD-DTAO-155-2024</t>
  </si>
  <si>
    <t>CD-DTAO-156-2024</t>
  </si>
  <si>
    <t>CD-DTAO-157-2024</t>
  </si>
  <si>
    <t>CD-DTAO-159-2024</t>
  </si>
  <si>
    <t>CD-DTAO-160-2024</t>
  </si>
  <si>
    <t>CD-DTAO-162-2024</t>
  </si>
  <si>
    <t>CD-DTAO-165-2024</t>
  </si>
  <si>
    <t>CD-DTAO-166-2024</t>
  </si>
  <si>
    <t>CD-DTAO-167-2024</t>
  </si>
  <si>
    <t>CD-DTAO-169-2024</t>
  </si>
  <si>
    <t>CD-DTAO-171-2024</t>
  </si>
  <si>
    <t>CD-DTAO-172-2024</t>
  </si>
  <si>
    <t>CD-DTAO-173-2024</t>
  </si>
  <si>
    <t>CD-DTAO-174-2024</t>
  </si>
  <si>
    <t>CD-DTAO-175-2024</t>
  </si>
  <si>
    <t>CD-DTAO-176-2024</t>
  </si>
  <si>
    <t>CD-DTAO-179-2024</t>
  </si>
  <si>
    <t>CD-DTAO-180-2024</t>
  </si>
  <si>
    <t>CD-DTAO-181-2024</t>
  </si>
  <si>
    <t>CD-DTAO-182-2024</t>
  </si>
  <si>
    <t>CD-DTAO-183-2024</t>
  </si>
  <si>
    <t>CD-DTAO-184-2024</t>
  </si>
  <si>
    <t>CD-DTAO-185-2024</t>
  </si>
  <si>
    <t>CD-DTAO-186-2024</t>
  </si>
  <si>
    <t>CD-DTAO-187-2024</t>
  </si>
  <si>
    <t>CD-DTAO-191-2024</t>
  </si>
  <si>
    <t>CD-DTAO-193-2024</t>
  </si>
  <si>
    <t>CD-DTAO-194-2024</t>
  </si>
  <si>
    <t>CD-DTAO-196-2024</t>
  </si>
  <si>
    <t>CD-DTAO-199-2024</t>
  </si>
  <si>
    <t>IPMC-DTAO-001-2024</t>
  </si>
  <si>
    <t>IPMC-DTAO-004-2024</t>
  </si>
  <si>
    <t>IPMC-DTAO-007-2024</t>
  </si>
  <si>
    <t>DTAO-CMA-N-001-2023</t>
  </si>
  <si>
    <t>DTAO-SAMC-N-005-2023</t>
  </si>
  <si>
    <t>DTAO-CAR-N-003-2023</t>
  </si>
  <si>
    <t>DTAO-CAR-N-004-2023</t>
  </si>
  <si>
    <t>DTAO-CAR-N-005-2023</t>
  </si>
  <si>
    <t>DTAO-CAR-N-006-2023</t>
  </si>
  <si>
    <t>DTAO-CAR-N-007-2023</t>
  </si>
  <si>
    <t>DTAO-CAR-N-008-2023</t>
  </si>
  <si>
    <t>DTAO-CAR-N-009-2023</t>
  </si>
  <si>
    <t>DTAO-CAR-N-010-2023</t>
  </si>
  <si>
    <t>DTAO-CAR-N-011-2023</t>
  </si>
  <si>
    <t>DTAO-CAR-N-012-2023</t>
  </si>
  <si>
    <t>DTAO-CAR-N-013-2023</t>
  </si>
  <si>
    <t>DTAO-CAR-N-014-2023</t>
  </si>
  <si>
    <t>DTAO-CAR-N-015-2023</t>
  </si>
  <si>
    <t>DTAO-CSS-N-041-2023</t>
  </si>
  <si>
    <t>DTAO-CSS-N-043-2023</t>
  </si>
  <si>
    <t>DTAO-CSS-N-042-2023</t>
  </si>
  <si>
    <t>DTAO-CSS-N-046-2023</t>
  </si>
  <si>
    <t>DTAO-CSS-N-048-2023</t>
  </si>
  <si>
    <t>DTAO-LC-N-001-2023.</t>
  </si>
  <si>
    <t>CD-DTAO-009-2024</t>
  </si>
  <si>
    <t>CD-DTAO-011-2024</t>
  </si>
  <si>
    <t>CD-DTAO-071-2024</t>
  </si>
  <si>
    <t>CD-DTAO-072-2024</t>
  </si>
  <si>
    <t>CD-DTAO-078-2024</t>
  </si>
  <si>
    <t>CD-DTAO-080-2024</t>
  </si>
  <si>
    <t>CD-DTAO-081-2024</t>
  </si>
  <si>
    <t>CD-DTAO-086-2024</t>
  </si>
  <si>
    <t>CD-DTAO-087-2024</t>
  </si>
  <si>
    <t>CD-DTAO-089-2024</t>
  </si>
  <si>
    <t>CD-DTAO-092-2024</t>
  </si>
  <si>
    <t>CD-DTAO-093-2024</t>
  </si>
  <si>
    <t>CD-DTAO-095-2024</t>
  </si>
  <si>
    <t>CD-DTAO-096-2024</t>
  </si>
  <si>
    <t>CD-DTAO-100-2024</t>
  </si>
  <si>
    <t>CD-DTAO-103-2024</t>
  </si>
  <si>
    <t>CD-DTAO-104-2024</t>
  </si>
  <si>
    <t>CD-DTAO-108-2024</t>
  </si>
  <si>
    <t>CD-DTAO-147-2024</t>
  </si>
  <si>
    <t>CD-DTAO-148-2024</t>
  </si>
  <si>
    <t>CD-DTAO-149-2024</t>
  </si>
  <si>
    <t>CD-DTAO-151-2024</t>
  </si>
  <si>
    <t>CD-DTAO-153-2024</t>
  </si>
  <si>
    <t>CD-DTAO-154-2024</t>
  </si>
  <si>
    <t>CD-DTAO-158-2024</t>
  </si>
  <si>
    <t>CD-DTAO-161-2024</t>
  </si>
  <si>
    <t>CD-DTAO-163-2024</t>
  </si>
  <si>
    <t>CD-DTAO-164-2024</t>
  </si>
  <si>
    <t>CD-DTAO-168-2024</t>
  </si>
  <si>
    <t>CD-DTAO-170-2024</t>
  </si>
  <si>
    <t>CD-DTAO-177-2024</t>
  </si>
  <si>
    <t>CD-DTAO-178-2024</t>
  </si>
  <si>
    <t>CD-DTAO-188-2024</t>
  </si>
  <si>
    <t>CD-DTAO-189-2024</t>
  </si>
  <si>
    <t>IPMC-DTAO-002-2024</t>
  </si>
  <si>
    <t>IPMC-DTAO-006-2024</t>
  </si>
  <si>
    <t>IPMC-DTAO-003-2024</t>
  </si>
  <si>
    <t>CIA-DTAO-003-2024</t>
  </si>
  <si>
    <t>47131700</t>
  </si>
  <si>
    <t>78101800</t>
  </si>
  <si>
    <t>80161500</t>
  </si>
  <si>
    <t>92121700</t>
  </si>
  <si>
    <t>80131500</t>
  </si>
  <si>
    <t>76111500</t>
  </si>
  <si>
    <t>72131700</t>
  </si>
  <si>
    <t>25191700</t>
  </si>
  <si>
    <t>15111500</t>
  </si>
  <si>
    <t>170190.32</t>
  </si>
  <si>
    <t>1,082.985.726</t>
  </si>
  <si>
    <t>800154801-6</t>
  </si>
  <si>
    <t>900657040-1</t>
  </si>
  <si>
    <t>901.781.921-7</t>
  </si>
  <si>
    <t>800035936-1,</t>
  </si>
  <si>
    <t>810003085-8</t>
  </si>
  <si>
    <t>901765651-6</t>
  </si>
  <si>
    <t>830121521 6</t>
  </si>
  <si>
    <t>900.965.144-8</t>
  </si>
  <si>
    <t>890312749-6</t>
  </si>
  <si>
    <t>900953512 -3</t>
  </si>
  <si>
    <t>900426614-6</t>
  </si>
  <si>
    <t>NO APLICA</t>
  </si>
  <si>
    <t>SF ISLA DE LA COROTA</t>
  </si>
  <si>
    <t>PNN  TATAMÁ</t>
  </si>
  <si>
    <t xml:space="preserve">SFF GALERAS Y COROTA </t>
  </si>
  <si>
    <t>SELVA DE FLORENCIA</t>
  </si>
  <si>
    <t>SFF ISLA D ELA COROTA</t>
  </si>
  <si>
    <t>30/02/2024</t>
  </si>
  <si>
    <t>30/12//2024</t>
  </si>
  <si>
    <t>09/112024</t>
  </si>
  <si>
    <t>VIGENVIA</t>
  </si>
  <si>
    <t>VIGENTTE</t>
  </si>
  <si>
    <t xml:space="preserve">VIGENTE </t>
  </si>
  <si>
    <t>TATIANA ALZATE MUÑOZ </t>
  </si>
  <si>
    <t>Tatiana Alzate Muñoz</t>
  </si>
  <si>
    <t>https://community.secop.gov.co/Public/Tendering/OpportunityDetail/Index?noticeUID=CO1.NTC.5483484&amp;isFromPublicArea=True&amp;isModal=False</t>
  </si>
  <si>
    <t>https://community.secop.gov.co/Public/Tendering/OpportunityDetail/Index?noticeUID=CO1.NTC.5485734&amp;isFromPublicArea=True&amp;isModal=False</t>
  </si>
  <si>
    <t>https://community.secop.gov.co/Public/Tendering/OpportunityDetail/Index?noticeUID=CO1.NTC.5486328&amp;isFromPublicArea=True&amp;isModal=False</t>
  </si>
  <si>
    <t>https://community.secop.gov.co/Public/Tendering/OpportunityDetail/Index?noticeUID=CO1.NTC.5486702&amp;isFromPublicArea=True&amp;isModal=False</t>
  </si>
  <si>
    <t>https://community.secop.gov.co/Public/Tendering/OpportunityDetail/Index?noticeUID=CO1.NTC.5492057&amp;isFromPublicArea=True&amp;isModal=False</t>
  </si>
  <si>
    <t>https://community.secop.gov.co/Public/Tendering/OpportunityDetail/Index?noticeUID=CO1.NTC.5492326&amp;isFromPublicArea=True&amp;isModal=False</t>
  </si>
  <si>
    <t>https://community.secop.gov.co/Public/Tendering/OpportunityDetail/Index?noticeUID=CO1.NTC.5492311&amp;isFromPublicArea=True&amp;isModal=False</t>
  </si>
  <si>
    <t>https://community.secop.gov.co/Public/Tendering/OpportunityDetail/Index?noticeUID=CO1.NTC.5501115&amp;isFromPublicArea=True&amp;isModal=False</t>
  </si>
  <si>
    <t>https://community.secop.gov.co/Public/Tendering/OpportunityDetail/Index?noticeUID=CO1.NTC.5501935&amp;isFromPublicArea=True&amp;isModal=False</t>
  </si>
  <si>
    <t>https://community.secop.gov.co/Public/Tendering/OpportunityDetail/Index?noticeUID=CO1.NTC.5522318&amp;isFromPublicArea=True&amp;isModal=False</t>
  </si>
  <si>
    <t>https://community.secop.gov.co/Public/Tendering/OpportunityDetail/Index?noticeUID=CO1.NTC.5535593&amp;isFromPublicArea=True&amp;isModal=False</t>
  </si>
  <si>
    <t>https://community.secop.gov.co/Public/Tendering/OpportunityDetail/Index?noticeUID=CO1.NTC.5536099&amp;isFromPublicArea=True&amp;isModal=False</t>
  </si>
  <si>
    <t>https://community.secop.gov.co/Public/Tendering/OpportunityDetail/Index?noticeUID=CO1.NTC.5541894&amp;isFromPublicArea=True&amp;isModal=False</t>
  </si>
  <si>
    <t>https://community.secop.gov.co/Public/Tendering/OpportunityDetail/Index?noticeUID=CO1.NTC.5536207&amp;isFromPublicArea=True&amp;isModal=False</t>
  </si>
  <si>
    <t>https://community.secop.gov.co/Public/Tendering/OpportunityDetail/Index?noticeUID=CO1.NTC.5534708&amp;isFromPublicArea=True&amp;isModal=False</t>
  </si>
  <si>
    <t>https://community.secop.gov.co/Public/Tendering/OpportunityDetail/Index?noticeUID=CO1.NTC.5536132&amp;isFromPublicArea=True&amp;isModal=False</t>
  </si>
  <si>
    <t>https://community.secop.gov.co/Public/Tendering/OpportunityDetail/Index?noticeUID=CO1.NTC.5534726&amp;isFromPublicArea=True&amp;isModal=False</t>
  </si>
  <si>
    <t>https://community.secop.gov.co/Public/Tendering/OpportunityDetail/Index?noticeUID=CO1.NTC.5534463&amp;isFromPublicArea=True&amp;isModal=False</t>
  </si>
  <si>
    <t>https://community.secop.gov.co/Public/Tendering/OpportunityDetail/Index?noticeUID=CO1.NTC.5597478&amp;isFromPublicArea=True&amp;isModal=False</t>
  </si>
  <si>
    <t>https://community.secop.gov.co/Public/Tendering/OpportunityDetail/Index?noticeUID=CO1.NTC.5537601&amp;isFromPublicArea=True&amp;isModal=False</t>
  </si>
  <si>
    <t>https://community.secop.gov.co/Public/Tendering/OpportunityDetail/Index?noticeUID=CO1.NTC.5538161&amp;isFromPublicArea=True&amp;isModal=False</t>
  </si>
  <si>
    <t>https://community.secop.gov.co/Public/Tendering/OpportunityDetail/Index?noticeUID=CO1.NTC.5538437&amp;isFromPublicArea=True&amp;isModal=False</t>
  </si>
  <si>
    <t>https://community.secop.gov.co/Public/Tendering/OpportunityDetail/Index?noticeUID=CO1.NTC.5546728&amp;isFromPublicArea=True&amp;isModal=False</t>
  </si>
  <si>
    <t>https://community.secop.gov.co/Public/Tendering/OpportunityDetail/Index?noticeUID=CO1.NTC.5566433&amp;isFromPublicArea=True&amp;isModal=False</t>
  </si>
  <si>
    <t>https://community.secop.gov.co/Public/Tendering/OpportunityDetail/Index?noticeUID=CO1.NTC.5573740&amp;isFromPublicArea=True&amp;isModal=False</t>
  </si>
  <si>
    <t>https://community.secop.gov.co/Public/Tendering/OpportunityDetail/Index?noticeUID=CO1.NTC.5564784&amp;isFromPublicArea=True&amp;isModal=False</t>
  </si>
  <si>
    <t>https://community.secop.gov.co/Public/Tendering/OpportunityDetail/Index?noticeUID=CO1.NTC.5566511&amp;isFromPublicArea=True&amp;isModal=False</t>
  </si>
  <si>
    <t>https://community.secop.gov.co/Public/Tendering/OpportunityDetail/Index?noticeUID=CO1.NTC.5574032&amp;isFromPublicArea=True&amp;isModal=False</t>
  </si>
  <si>
    <t>https://community.secop.gov.co/Public/Tendering/OpportunityDetail/Index?noticeUID=CO1.NTC.5565164&amp;isFromPublicArea=True&amp;isModal=False</t>
  </si>
  <si>
    <t>https://community.secop.gov.co/Public/Tendering/OpportunityDetail/Index?noticeUID=CO1.NTC.5565114&amp;isFromPublicArea=True&amp;isModal=False</t>
  </si>
  <si>
    <t>https://community.secop.gov.co/Public/Tendering/OpportunityDetail/Index?noticeUID=CO1.NTC.5564727&amp;isFromPublicArea=True&amp;isModal=False</t>
  </si>
  <si>
    <t>https://community.secop.gov.co/Public/Tendering/OpportunityDetail/Index?noticeUID=CO1.NTC.5567437&amp;isFromPublicArea=True&amp;isModal=False</t>
  </si>
  <si>
    <t>https://community.secop.gov.co/Public/Tendering/OpportunityDetail/Index?noticeUID=CO1.NTC.5567969&amp;isFromPublicArea=True&amp;isModal=False</t>
  </si>
  <si>
    <t>https://community.secop.gov.co/Public/Tendering/OpportunityDetail/Index?noticeUID=CO1.NTC.5574592&amp;isFromPublicArea=True&amp;isModal=False</t>
  </si>
  <si>
    <t>https://community.secop.gov.co/Public/Tendering/OpportunityDetail/Index?noticeUID=CO1.NTC.5577105&amp;isFromPublicArea=True&amp;isModal=False</t>
  </si>
  <si>
    <t>https://community.secop.gov.co/Public/Tendering/OpportunityDetail/Index?noticeUID=CO1.NTC.5589217&amp;isFromPublicArea=True&amp;isModal=False</t>
  </si>
  <si>
    <t>https://community.secop.gov.co/Public/Tendering/OpportunityDetail/Index?noticeUID=CO1.NTC.5590695&amp;isFromPublicArea=True&amp;isModal=False</t>
  </si>
  <si>
    <t>https://community.secop.gov.co/Public/Tendering/OpportunityDetail/Index?noticeUID=CO1.NTC.5588599&amp;isFromPublicArea=True&amp;isModal=False</t>
  </si>
  <si>
    <t>https://community.secop.gov.co/Public/Tendering/OpportunityDetail/Index?noticeUID=CO1.NTC.5590436&amp;isFromPublicArea=True&amp;isModal=False</t>
  </si>
  <si>
    <t>https://community.secop.gov.co/Public/Tendering/OpportunityDetail/Index?noticeUID=CO1.NTC.5590485&amp;isFromPublicArea=True&amp;isModal=False</t>
  </si>
  <si>
    <t>https://community.secop.gov.co/Public/Tendering/OpportunityDetail/Index?noticeUID=CO1.NTC.5589729&amp;isFromPublicArea=True&amp;isModal=False</t>
  </si>
  <si>
    <t>https://community.secop.gov.co/Public/Tendering/OpportunityDetail/Index?noticeUID=CO1.NTC.5590124&amp;isFromPublicArea=True&amp;isModal=False</t>
  </si>
  <si>
    <t>https://community.secop.gov.co/Public/Tendering/OpportunityDetail/Index?noticeUID=CO1.NTC.5591324&amp;isFromPublicArea=True&amp;isModal=False</t>
  </si>
  <si>
    <t>https://community.secop.gov.co/Public/Tendering/OpportunityDetail/Index?noticeUID=CO1.NTC.5590511&amp;isFromPublicArea=True&amp;isModal=False</t>
  </si>
  <si>
    <t>https://community.secop.gov.co/Public/Tendering/OpportunityDetail/Index?noticeUID=CO1.NTC.5593731&amp;isFromPublicArea=True&amp;isModal=False</t>
  </si>
  <si>
    <t>https://community.secop.gov.co/Public/Tendering/OpportunityDetail/Index?noticeUID=CO1.NTC.5593598&amp;isFromPublicArea=True&amp;isModal=False</t>
  </si>
  <si>
    <t>https://community.secop.gov.co/Public/Tendering/OpportunityDetail/Index?noticeUID=CO1.NTC.5591748&amp;isFromPublicArea=True&amp;isModal=False</t>
  </si>
  <si>
    <t>https://community.secop.gov.co/Public/Tendering/OpportunityDetail/Index?noticeUID=CO1.NTC.5597499&amp;isFromPublicArea=True&amp;isModal=False</t>
  </si>
  <si>
    <t>https://community.secop.gov.co/Public/Tendering/OpportunityDetail/Index?noticeUID=CO1.NTC.5597411&amp;isFromPublicArea=True&amp;isModal=False</t>
  </si>
  <si>
    <t>https://community.secop.gov.co/Public/Tendering/OpportunityDetail/Index?noticeUID=CO1.NTC.5600116&amp;isFromPublicArea=True&amp;isModal=False</t>
  </si>
  <si>
    <t>https://community.secop.gov.co/Public/Tendering/OpportunityDetail/Index?noticeUID=CO1.NTC.5598594&amp;isFromPublicArea=True&amp;isModal=False</t>
  </si>
  <si>
    <t>https://community.secop.gov.co/Public/Tendering/OpportunityDetail/Index?noticeUID=CO1.NTC.5601817&amp;isFromPublicArea=True&amp;isModal=False</t>
  </si>
  <si>
    <t>https://community.secop.gov.co/Public/Tendering/OpportunityDetail/Index?noticeUID=CO1.NTC.5601749&amp;isFromPublicArea=True&amp;isModal=False</t>
  </si>
  <si>
    <t>https://community.secop.gov.co/Public/Tendering/OpportunityDetail/Index?noticeUID=CO1.NTC.5600522&amp;isFromPublicArea=True&amp;isModal=False</t>
  </si>
  <si>
    <t>https://community.secop.gov.co/Public/Tendering/OpportunityDetail/Index?noticeUID=CO1.NTC.5601717&amp;isFromPublicArea=True&amp;isModal=False</t>
  </si>
  <si>
    <t>https://community.secop.gov.co/Public/Tendering/OpportunityDetail/Index?noticeUID=CO1.NTC.5606906&amp;isFromPublicArea=True&amp;isModal=False</t>
  </si>
  <si>
    <t>https://community.secop.gov.co/Public/Tendering/OpportunityDetail/Index?noticeUID=CO1.NTC.5609228&amp;isFromPublicArea=True&amp;isModal=False</t>
  </si>
  <si>
    <t>https://community.secop.gov.co/Public/Tendering/OpportunityDetail/Index?noticeUID=CO1.NTC.5606695&amp;isFromPublicArea=True&amp;isModal=False</t>
  </si>
  <si>
    <t>https://community.secop.gov.co/Public/Tendering/OpportunityDetail/Index?noticeUID=CO1.NTC.5607503&amp;isFromPublicArea=True&amp;isModal=False</t>
  </si>
  <si>
    <t>https://community.secop.gov.co/Public/Tendering/OpportunityDetail/Index?noticeUID=CO1.NTC.5615088&amp;isFromPublicArea=True&amp;isModal=False</t>
  </si>
  <si>
    <t>https://community.secop.gov.co/Public/Tendering/OpportunityDetail/Index?noticeUID=CO1.NTC.5608700&amp;isFromPublicArea=True&amp;isModal=False</t>
  </si>
  <si>
    <t>https://community.secop.gov.co/Public/Tendering/OpportunityDetail/Index?noticeUID=CO1.NTC.5611178&amp;isFromPublicArea=True&amp;isModal=False</t>
  </si>
  <si>
    <t>https://community.secop.gov.co/Public/Tendering/OpportunityDetail/Index?noticeUID=CO1.NTC.5616520&amp;isFromPublicArea=True&amp;isModal=False</t>
  </si>
  <si>
    <t>https://community.secop.gov.co/Public/Tendering/OpportunityDetail/Index?noticeUID=CO1.NTC.5617641&amp;isFromPublicArea=True&amp;isModal=False</t>
  </si>
  <si>
    <t>https://community.secop.gov.co/Public/Tendering/OpportunityDetail/Index?noticeUID=CO1.NTC.5617890&amp;isFromPublicArea=True&amp;isModal=False</t>
  </si>
  <si>
    <t>https://community.secop.gov.co/Public/Tendering/OpportunityDetail/Index?noticeUID=CO1.NTC.5621568&amp;isFromPublicArea=True&amp;isModal=False</t>
  </si>
  <si>
    <t>https://community.secop.gov.co/Public/Tendering/OpportunityDetail/Index?noticeUID=CO1.NTC.5622513&amp;isFromPublicArea=True&amp;isModal=False</t>
  </si>
  <si>
    <t>https://community.secop.gov.co/Public/Tendering/OpportunityDetail/Index?noticeUID=CO1.NTC.5626815&amp;isFromPublicArea=True&amp;isModal=False</t>
  </si>
  <si>
    <t>https://community.secop.gov.co/Public/Tendering/OpportunityDetail/Index?noticeUID=CO1.NTC.5629913&amp;isFromPublicArea=True&amp;isModal=False</t>
  </si>
  <si>
    <t>https://community.secop.gov.co/Public/Tendering/OpportunityDetail/Index?noticeUID=CO1.NTC.5638381&amp;isFromPublicArea=True&amp;isModal=False</t>
  </si>
  <si>
    <t>https://community.secop.gov.co/Public/Tendering/OpportunityDetail/Index?noticeUID=CO1.NTC.5641239&amp;isFromPublicArea=True&amp;isModal=False</t>
  </si>
  <si>
    <t>https://community.secop.gov.co/Public/Tendering/OpportunityDetail/Index?noticeUID=CO1.NTC.5642703&amp;isFromPublicArea=True&amp;isModal=False</t>
  </si>
  <si>
    <t>https://community.secop.gov.co/Public/Tendering/OpportunityDetail/Index?noticeUID=CO1.NTC.5655036&amp;isFromPublicArea=True&amp;isModal=False</t>
  </si>
  <si>
    <t>https://community.secop.gov.co/Public/Tendering/OpportunityDetail/Index?noticeUID=CO1.NTC.5656603&amp;isFromPublicArea=True&amp;isModal=False</t>
  </si>
  <si>
    <t>https://community.secop.gov.co/Public/Tendering/OpportunityDetail/Index?noticeUID=CO1.NTC.5674835&amp;isFromPublicArea=True&amp;isModal=False</t>
  </si>
  <si>
    <t>https://community.secop.gov.co/Public/Tendering/OpportunityDetail/Index?noticeUID=CO1.NTC.5673864&amp;isFromPublicArea=True&amp;isModal=False</t>
  </si>
  <si>
    <t>https://community.secop.gov.co/Public/Tendering/OpportunityDetail/Index?noticeUID=CO1.NTC.5673919&amp;isFromPublicArea=True&amp;isModal=False</t>
  </si>
  <si>
    <t>https://community.secop.gov.co/Public/Tendering/OpportunityDetail/Index?noticeUID=CO1.NTC.5685650&amp;isFromPublicArea=True&amp;isModal=False</t>
  </si>
  <si>
    <t>https://community.secop.gov.co/Public/Tendering/OpportunityDetail/Index?noticeUID=CO1.NTC.5686815&amp;isFromPublicArea=True&amp;isModal=False</t>
  </si>
  <si>
    <t>https://community.secop.gov.co/Public/Tendering/OpportunityDetail/Index?noticeUID=CO1.NTC.5687645&amp;isFromPublicArea=True&amp;isModal=False</t>
  </si>
  <si>
    <t>https://community.secop.gov.co/Public/Tendering/OpportunityDetail/Index?noticeUID=CO1.NTC.5688317&amp;isFromPublicArea=True&amp;isModal=False</t>
  </si>
  <si>
    <t>https://community.secop.gov.co/Public/Tendering/OpportunityDetail/Index?noticeUID=CO1.NTC.5692844&amp;isFromPublicArea=True&amp;isModal=False</t>
  </si>
  <si>
    <t>https://community.secop.gov.co/Public/Tendering/OpportunityDetail/Index?noticeUID=CO1.NTC.5697158&amp;isFromPublicArea=True&amp;isModal=False</t>
  </si>
  <si>
    <t>https://community.secop.gov.co/Public/Tendering/OpportunityDetail/Index?noticeUID=CO1.NTC.5697614&amp;isFromPublicArea=True&amp;isModal=False</t>
  </si>
  <si>
    <t>https://community.secop.gov.co/Public/Tendering/OpportunityDetail/Index?noticeUID=CO1.NTC.5698349&amp;isFromPublicArea=True&amp;isModal=False</t>
  </si>
  <si>
    <t>https://community.secop.gov.co/Public/Tendering/OpportunityDetail/Index?noticeUID=CO1.NTC.5703656&amp;isFromPublicArea=True&amp;isModal=False</t>
  </si>
  <si>
    <t>https://community.secop.gov.co/Public/Tendering/OpportunityDetail/Index?noticeUID=CO1.NTC.5707312&amp;isFromPublicArea=True&amp;isModal=False</t>
  </si>
  <si>
    <t>https://community.secop.gov.co/Public/Tendering/OpportunityDetail/Index?noticeUID=CO1.NTC.5711896&amp;isFromPublicArea=True&amp;isModal=False</t>
  </si>
  <si>
    <t>https://community.secop.gov.co/Public/Tendering/OpportunityDetail/Index?noticeUID=CO1.NTC.5712235&amp;isFromPublicArea=True&amp;isModal=False</t>
  </si>
  <si>
    <t>https://community.secop.gov.co/Public/Tendering/OpportunityDetail/Index?noticeUID=CO1.NTC.5712087&amp;isFromPublicArea=True&amp;isModal=False</t>
  </si>
  <si>
    <t>https://community.secop.gov.co/Public/Tendering/OpportunityDetail/Index?noticeUID=CO1.NTC.5714516&amp;isFromPublicArea=True&amp;isModal=False</t>
  </si>
  <si>
    <t>https://community.secop.gov.co/Public/Tendering/OpportunityDetail/Index?noticeUID=CO1.NTC.5716675&amp;isFromPublicArea=True&amp;isModal=False</t>
  </si>
  <si>
    <t>https://community.secop.gov.co/Public/Tendering/OpportunityDetail/Index?noticeUID=CO1.NTC.5721014&amp;isFromPublicArea=True&amp;isModal=False</t>
  </si>
  <si>
    <t>https://community.secop.gov.co/Public/Tendering/OpportunityDetail/Index?noticeUID=CO1.NTC.5732350&amp;isFromPublicArea=True&amp;isModal=False</t>
  </si>
  <si>
    <t>https://community.secop.gov.co/Public/Tendering/OpportunityDetail/Index?noticeUID=CO1.NTC.5782930&amp;isFromPublicArea=True&amp;isModal=False</t>
  </si>
  <si>
    <t>https://community.secop.gov.co/Public/Tendering/OpportunityDetail/Index?noticeUID=CO1.NTC.5814295&amp;isFromPublicArea=True&amp;isModal=False</t>
  </si>
  <si>
    <t>https://community.secop.gov.co/Public/Tendering/OpportunityDetail/Index?noticeUID=CO1.NTC.5815770&amp;isFromPublicArea=True&amp;isModal=False</t>
  </si>
  <si>
    <t>https://community.secop.gov.co/Public/Tendering/OpportunityDetail/Index?noticeUID=CO1.NTC.5903737&amp;isFromPublicArea=True&amp;isModal=False</t>
  </si>
  <si>
    <t>https://community.secop.gov.co/Public/Tendering/OpportunityDetail/Index?noticeUID=CO1.NTC.5742983&amp;isFromPublicArea=True&amp;isModal=False</t>
  </si>
  <si>
    <t>https://community.secop.gov.co/Public/Tendering/OpportunityDetail/Index?noticeUID=CO1.NTC.5805123&amp;isFromPublicArea=True&amp;isModal=False</t>
  </si>
  <si>
    <t>https://community.secop.gov.co/Public/Tendering/OpportunityDetail/Index?noticeUID=CO1.NTC.5837800&amp;isFromPublicArea=True&amp;isModal=False</t>
  </si>
  <si>
    <t>https://community.secop.gov.co/Public/Tendering/OpportunityDetail/Index?noticeUID=CO1.NTC.5264609&amp;isFromPublicArea=True&amp;isModal=False</t>
  </si>
  <si>
    <t>https://community.secop.gov.co/Public/Tendering/OpportunityDetail/Index?noticeUID=CO1.NTC.5264339&amp;isFromPublicArea=True&amp;isModal=False</t>
  </si>
  <si>
    <t>https://community.secop.gov.co/Public/Tendering/OpportunityDetail/Index?noticeUID=CO1.NTC.5265465&amp;isFromPublicArea=True&amp;isModal=False</t>
  </si>
  <si>
    <t>https://community.secop.gov.co/Public/Tendering/OpportunityDetail/Index?noticeUID=CO1.NTC.5265640&amp;isFromPublicArea=True&amp;isModal=False</t>
  </si>
  <si>
    <t>https://community.secop.gov.co/Public/Tendering/OpportunityDetail/Index?noticeUID=CO1.NTC.5265580&amp;isFromPublicArea=True&amp;isModal=False</t>
  </si>
  <si>
    <t>https://community.secop.gov.co/Public/Tendering/OpportunityDetail/Index?noticeUID=CO1.NTC.5277914&amp;isFromPublicArea=True&amp;isModal=False</t>
  </si>
  <si>
    <t>https://community.secop.gov.co/Public/Tendering/OpportunityDetail/Index?noticeUID=CO1.NTC.5302255&amp;isFromPublicArea=True&amp;isModal=False</t>
  </si>
  <si>
    <t>https://community.secop.gov.co/Public/Tendering/OpportunityDetail/Index?noticeUID=CO1.NTC.5266472&amp;isFromPublicArea=True&amp;isModal=False</t>
  </si>
  <si>
    <t>https://community.secop.gov.co/Public/Tendering/OpportunityDetail/Index?noticeUID=CO1.NTC.5264907&amp;isFromPublicArea=True&amp;isModal=False</t>
  </si>
  <si>
    <t>https://community.secop.gov.co/Public/Tendering/OpportunityDetail/Index?noticeUID=CO1.NTC.5353849&amp;isFromPublicArea=True&amp;isModal=False</t>
  </si>
  <si>
    <t>https://community.secop.gov.co/Public/Tendering/OpportunityDetail/Index?noticeUID=CO1.NTC.5336535&amp;isFromPublicArea=True&amp;isModal=False</t>
  </si>
  <si>
    <t>https://community.secop.gov.co/Public/Tendering/OpportunityDetail/Index?noticeUID=CO1.NTC.5504690&amp;isFromPublicArea=True&amp;isModal=False</t>
  </si>
  <si>
    <t>https://community.secop.gov.co/Public/Tendering/OpportunityDetail/Index?noticeUID=CO1.NTC.5504486&amp;isFromPublicArea=True&amp;isModal=False</t>
  </si>
  <si>
    <t>https://community.secop.gov.co/Public/Tendering/OpportunityDetail/Index?noticeUID=CO1.NTC.5782763&amp;isFromPublicArea=True&amp;isModal=False</t>
  </si>
  <si>
    <t>https://community.secop.gov.co/Public/Tendering/OpportunityDetail/Index?noticeUID=CO1.NTC.5806947&amp;isFromPublicArea=True&amp;isModal=False</t>
  </si>
  <si>
    <t>https://community.secop.gov.co/Public/Tendering/OpportunityDetail/Index?noticeUID=CO1.NTC.5798467&amp;isFromPublicArea=True&amp;isModal=False</t>
  </si>
  <si>
    <t>https://community.secop.gov.co/Public/Tendering/OpportunityDetail/Index?noticeUID=CO1.NTC.5857540&amp;isFromPublicArea=True&amp;isModal=False</t>
  </si>
  <si>
    <t xml:space="preserve"> AO10-P3202032-004 PRESTAR SERVICIOS DE APOYO CON PLENA AUTONOMÍA TÉCNICA Y ADMINISTRATIVA AL SF ISLA DE LA COROTA PARA LA IMPLEMENTACIÓN DEL PROTOCOLO DE PREVENCIÓN, VIGILANCIA Y CONTROL Y APOYO A LAS LÍNEAS ESTRATÉGICAS PRIORIZADAS EN EL PLAN DE MANEJO EN EL MARCO DE LA CONSERVACIÓN DE LA DIVERSIDAD BIOLÓGICA DE LAS ÁREAS PROTEGIDAS DEL SINAP NACIONAL.</t>
  </si>
  <si>
    <t xml:space="preserve"> AO04-P3202038-002 PRESTAR SERVICIOS DE APOYO A LA GESTIÓN CON PLENA AUTONOMÍA TÉCNICA Y ADMINISTRATIVA AL PARQUE NACIONAL NATURAL LAS ORQUÍDEAS EN LA IMPLEMENTACIÓN DE ACTIVIDADES DE RESTAURACIÓN AL INTERIOR DEL ÁREA PROTEGIDA Y EN SU ZONA ALEDAÑA, PRINCIPALMENTE EN LA VEREDA CALLES (MUNICIPIO DE URRAO) EN EL MARCO DE LA CONSERVACIÓN DE LA DIVERSIDAD BIOLÓGICA DE LAS ÁREAS PROTEGIDAS DEL SINAP NACIONAL.</t>
  </si>
  <si>
    <r>
      <t xml:space="preserve"> </t>
    </r>
    <r>
      <rPr>
        <sz val="11"/>
        <color indexed="8"/>
        <rFont val="Calibri"/>
        <family val="2"/>
        <scheme val="minor"/>
      </rPr>
      <t>YOMELQUIN ALVAREZ MONTOYA</t>
    </r>
  </si>
  <si>
    <t xml:space="preserve"> AO04-P3202060-007 PRESTAR SERVICIOS DE APOYO EN LA IMPLEMENTACIÓN DE ACTIVIDADES DE MONITOREO A LA RESTAURACIÓN AL INTERIOR DEL PNN LAS ORQUÍDEAS Y EN SU ZONA ALEDAÑA, PRINCIPALMENTE EN EL SECTOR VENADOS (MUNICIPIO DE FRONTINO) EN EL MARCO DE LA CONSERVACIÓN DE LA DIVERSIDAD BIOLÓGICA DE LAS ÁREAS PROTEGIDAS DEL SINAP NACIONAL</t>
  </si>
  <si>
    <t>CD-DTAO-202-2024</t>
  </si>
  <si>
    <t>CD-DTAO-203-2024</t>
  </si>
  <si>
    <t>CD-DTAO-205-2024</t>
  </si>
  <si>
    <t>CD-DTAO-206-2024</t>
  </si>
  <si>
    <t>CD-DTAO-207-2024</t>
  </si>
  <si>
    <t>AO05-P3202060-001 PRESTAR SERVICIOS DE APOYO A LA GESTIÓN CON PLENA AUTONOMÍA TÉCNICA Y ADMINISTRATIVA AL PARQUE NACIONAL NATURAL LOS NEVADOS PARA LA IMPLEMENTACIÓN DE LA ESTRATEGIA DE RESTAURACIÓN ECOLÓGICA DEL ÁREA PROTEGIDA Y EN ARTICULACIÓN CON EL PILAR DE GOBERNANZA DEL PLAN CONJUNTO DE LA SENTENCIA QUE DECLARA AL PNN LOS NEVADOS SUJETO DE DERECHOS ESPECIALES EN EL MARCO DE LA CONSERVACIÓN DE LA DIVERSIDAD BIOLÓGICA DE LAS ÁREAS PROTEGIDAS DEL SINAP NACIONAL.</t>
  </si>
  <si>
    <t>AO00-P3202008-019 PRESTAR SERVICIOS PROFESIONALES CON PLENA AUTONOMÍA TÉCNICA Y ADMINISTRATIVA A LA DIRECCIÓN TERRITORIAL ANDES OCCIDENTALES COMO APOYO DE CAMPO EN RESERVAS NATURALES DE SOCIEDAD CIVIL, ESTRATEGIA DE USO OCUPACIÓN Y TENENCIA Y MONITOREO, ASÍ COMO EL APOYO A LA REVISIÓN CARTOGRÁFICA CORRESPONDIENTE A LA ESTRATEGIA DE RESTAURACIÓN, RELACIONADAS CON ACCIONES DE CONSERVACIÓN EN EL MARCO DEL ENFOQUE ESTRATÉGICO TERRITORIAL DE ANDES OCCIDENTALES., EN EL MARCO DE LA CONSERVACIÓN DE LA DIVERSIDAD BIOLÓGICA DE LAS ÁREAS PROTEGIDAS DEL SINAP NACIONAL.</t>
  </si>
  <si>
    <t>AO05-P3202032-012 PRESTAR SERVICIOS DE APOYO A LA GESTIÓN CON PLENA AUTONOMÍA TÉCNICA Y ADMINISTRATIVA AL PARQUE NACIONAL NATURAL LOS NEVADOS PARA APOYAR LA IMPLEMENTACIÓN DEL PROTOCOLO DE PVC Y APORTAR AL PILAR DE LEGALIDAD DEL PLAN CONJUNTO DE LA SENTENCIA QUE DECLARA AL PNN LOS NEVADOS SUJETO DE DERECHOS ESPECIALES, EN LOS MUNICIPIOS CON JURISDICCIÓN DEL PARQUE EN EL MARCO DE LA CONSERVACIÓN DE LA DIVERSIDAD BIOLÓGICA DE LAS ÁREAS PROTEGIDAS DEL SINAP NACIONAL.</t>
  </si>
  <si>
    <t>AO00-P3202008-027 PRESTAR SERVICIOS PROFESIONALES CON PLENA AUTONOMÍA TÉCNICA Y ADMINISTRATIVA PARA ADELANTAR LOS PROCESOS PRECONTRACTUALES, CONTRACTUALES, POSCONTRACTUALES, GENERACIÓN DE INFORMES DE EJECUCIÓN Y SEGUIMIENTO DEL PRESUPUESTO ASIGNADO A LA DIRECCIÓN TERRITORIAL ANDES OCCIDENTALES Y SUS ÁREAS PROTEGIDAS DEL PROGRAMA HECO, ASÍ COMO LA ARTICULACIÓN CON LOS DIFERENTES ACTORES DEL MOSAICO CORDILLERA CENTRAL, EN EL MARCO DE LA CONSERVACIÓN DE LA DIVERSIDAD BIOLÓGICA DE LAS ÁREAS PROTEGIDAS DEL SINAP.</t>
  </si>
  <si>
    <t>AO05-P3202032-014 PRESTAR SERVICIOS DE APOYO A LA GESTIÓN CON PLENA AUTONOMÍA TÉCNICA Y ADMINISTRATIVA AL PARQUE NACIONAL NATURAL LOS NEVADOS PARA APOYAR LA IMPLEMENTACIÓN DEL PROTOCOLO DE PVC Y APORTAR AL PILAR DE LEGALIDAD DEL PLAN CONJUNTO DE LA SENTENCIA QUE DECLARA AL PNN LOS NEVADOS SUJETO DE DERECHOS ESPECIALES, EN LOS MUNICIPIOS CON JURISDICCIÓN DEL PARQUE EN EL MARCO DE LA CONSERVACIÓN DE LA DIVERSIDAD BIOLÓGICA DE LAS ÁREAS PROTEGIDAS DEL SINAP NACIONAL.</t>
  </si>
  <si>
    <t>ALEXANDER ALBERTO CASTRILLON MAFLA</t>
  </si>
  <si>
    <t>KATHERIN YULIETH HERNANDEZ RAMIREZ</t>
  </si>
  <si>
    <t>JUAN DAVID CASTAÑO ALVAREZ</t>
  </si>
  <si>
    <t>https://community.secop.gov.co/Public/Tendering/OpportunityDetail/Index?noticeUID=CO1.NTC.5982896&amp;isFromPublicArea=True&amp;isModal=False</t>
  </si>
  <si>
    <t>https://community.secop.gov.co/Public/Tendering/OpportunityDetail/Index?noticeUID=CO1.NTC.6013623&amp;isFromPublicArea=True&amp;isModal=False</t>
  </si>
  <si>
    <t>https://community.secop.gov.co/Public/Tendering/OpportunityDetail/Index?noticeUID=CO1.NTC.6054231&amp;isFromPublicArea=True&amp;isModal=False</t>
  </si>
  <si>
    <t>https://community.secop.gov.co/Public/Tendering/OpportunityDetail/Index?noticeUID=CO1.NTC.6112086&amp;isFromPublicArea=True&amp;isModal=False</t>
  </si>
  <si>
    <t>https://community.secop.gov.co/Public/Tendering/OpportunityDetail/Index?noticeUID=CO1.NTC.6127223&amp;isFromPublicArea=True&amp;isModal=False</t>
  </si>
  <si>
    <t>https://community.secop.gov.co/Public/Tendering/OpportunityDetail/Index?noticeUID=CO1.NTC.5823619&amp;isFromPublicArea=True&amp;isModal=False</t>
  </si>
  <si>
    <t>IPMC-DTAO-009-2024</t>
  </si>
  <si>
    <t>IPMC -DTAO-005-2024</t>
  </si>
  <si>
    <t>IPMC -DTAO-011-2024</t>
  </si>
  <si>
    <t>IPMC-DTAO-014-2024</t>
  </si>
  <si>
    <t>IPMC-DTAO-023-2024</t>
  </si>
  <si>
    <t>AO10-P3202032-007 SUMINISTRO DE GAS PROPANO PARA USO DOMÉSTICO EN LA SEDE ADMINISTRATIVA Y LA CABAÑA DE CONTROL Y VIGILANCIA DEL SANTUARIO DE FLORA ISLA DE LA COROTA.</t>
  </si>
  <si>
    <t>AO12-001-CONTRATAR EL SUMINISTRO INTEGRAL DEL SERVICIO DE ASEO Y CAFETERÍA PARA LA SEDE ADMINISTRATIVA DEL SFF OTÚN QUIMBAYA VILLA AMPARO Y SUS INFRAESTRUCTURAS , BLOQUE DE INVESTIGADORES Y CASA GUADUAL UBICADAS DENTRO DEL ÁREA PROTEGIDA EN EL MUNICIPIO DE PEREIRA, CORREGIMIENTO DE LA FLORIDA – VEREDA LA SUIZA QUE INCLUYA ASÍ MISMO EL SUMINISTRO DE LOS ELEMENTOS DE ASEO Y PRODUCTOS DE CAFETERÍA REQUERIDOS PARA EL DESARROLLO DE LAS DIFERENTES ACTIVIDADES</t>
  </si>
  <si>
    <t>AO05-003-CONTRATACIÓN INTEGRAL DE SERVICIO DE ASEO Y CAFETERÍA INCLUYENDO LOS PRODUCTOS REQUERIDOS PARA LA SEDE ADMINISTRATIVA DEL PNN LOS NEVADOS EN MANIZALES.</t>
  </si>
  <si>
    <t>AO05-P3202032-020 SUMINISTRO DE GAS PROPANO PARA USO DOMÉSTICO EN LAS SEDES ADMINISTRATIVAS Y LAS CABAÑAS DE CONTROL Y VIGILANCIA DEL PNN LOS NEVADOS.</t>
  </si>
  <si>
    <t>AO07-P3202032-006 SUMINISTRO DE GAS PROPANO PARA USO DOMÉSTICO EN LA SEDE ADMINISTRATIVA Y LA CABAÑA DE CONTROL Y VIGILANCIA DEL PNN PURACÉ</t>
  </si>
  <si>
    <t>MONTAGAS S A E S P</t>
  </si>
  <si>
    <t>LORWI S.A.S</t>
  </si>
  <si>
    <t>COMBUSTIBLES LIQUIDOS DE COLOMBIA S.A. E.S.P</t>
  </si>
  <si>
    <t>891202203-9</t>
  </si>
  <si>
    <t>900.965.144 - 8</t>
  </si>
  <si>
    <t>900.175.830-2</t>
  </si>
  <si>
    <t>20/12//2024</t>
  </si>
  <si>
    <t>https://community.secop.gov.co/Public/Tendering/OpportunityDetail/Index?noticeUID=CO1.NTC.5856216&amp;isFromPublicArea=True&amp;isModal=False</t>
  </si>
  <si>
    <t>https://community.secop.gov.co/Public/Tendering/OpportunityDetail/Index?noticeUID=CO1.NTC.5858246&amp;isFromPublicArea=True&amp;isModal=False</t>
  </si>
  <si>
    <t>https://community.secop.gov.co/Public/Tendering/OpportunityDetail/Index?noticeUID=CO1.NTC.5873840&amp;isFromPublicArea=True&amp;isModal=False</t>
  </si>
  <si>
    <t>https://community.secop.gov.co/Public/Tendering/OpportunityDetail/Index?noticeUID=CO1.NTC.5925984&amp;isFromPublicArea=True&amp;isModal=False</t>
  </si>
  <si>
    <t>https://community.secop.gov.co/Public/Tendering/OpportunityDetail/Index?noticeUID=CO1.NTC.5981431&amp;isFromPublicArea=True&amp;isModal=False</t>
  </si>
  <si>
    <t>IPMC-DTAO-012-2024</t>
  </si>
  <si>
    <t>CCV-DTAO-013-2024</t>
  </si>
  <si>
    <t>IPMC-DTAO-017-2024</t>
  </si>
  <si>
    <t>IPMC-DTAO-024-2024</t>
  </si>
  <si>
    <t>IPMC-DTAO-030-2024</t>
  </si>
  <si>
    <t>IPMC DTAO 037 2024</t>
  </si>
  <si>
    <t>IPMC-DTAO-039-2024</t>
  </si>
  <si>
    <t>IPMC-DTAO-042-2024</t>
  </si>
  <si>
    <t>IPMC-DTAO-040-2024</t>
  </si>
  <si>
    <t>IPMC-DTAO-048-2024</t>
  </si>
  <si>
    <t>43171500 Cód. 43171500 - Equipo de telefonía</t>
  </si>
  <si>
    <t>COOPERATIVA DE TRANSPORTADORES DE SANTA MARIA HUILA COOTRANSAMARIA</t>
  </si>
  <si>
    <t>SERVICENTRO LA CRUZ S.A.S.</t>
  </si>
  <si>
    <t>JOSE CEIN VILLEGAS QUINTERO</t>
  </si>
  <si>
    <t>DAYVER ESKEY MOSQUERA MORENO</t>
  </si>
  <si>
    <t>AO05-P3202032-016 COMPRA O SUMINISTRO DE ELEMENTOS TIPO RACIONES DE CAMPAÑA PARA FACILITAR Y APOYAR LAS LABORES OPERATIVAS DE CAMPO DEL EQUIPO DEL PNN LOS NEVADOS, EN EL MARCO DE LAS ACCIONES DE PREVENCIÓN, VIGILANCIA Y CONTROL Y DEMÁS ACCIONES DEL ÁREA PROTEGIDA</t>
  </si>
  <si>
    <t>AO10-P3202032-005 COMPRA DE VALES PARA EL COMBUSTIBLE DEL SANTUARIO DE FLORA ISLA DE LA COROTA, EN EL MARCO DEL FORTALECIMIENTO DE LA CAPACIDAD INSTITUCIONAL, LA GESTIÓN Y LA ESTRATEGIA DE PREVENCIÓN VIGILANCIA Y CONTROL DE ESTA ÁREA PROTEGIDA..</t>
  </si>
  <si>
    <t>AO06-P3202032-003 COMPRA DE VALES PARA EL COMBUSTIBLE PARA EL PNN NEVADO DEL HUILA A TRAVÉS DE UNA RED DE ESTABLECIMIENTOS COMERCIALES ESPECIALIZADOS, EN EL MARCO DEL FORTALECIMIENTO DE LA CAPACIDAD INSTITUCIONAL, LA GESTIÓN Y LA ESTRATEGIA DE PREVENCIÓN VIGILANCIA Y CONTROL DE ESTA ÁREA PROTEGIDA.</t>
  </si>
  <si>
    <t>AO01-P3202032-005 COMPRA DE VALES PARA EL COMBUSTIBLE PARA ÁREA PROTEGIDA COMPLEJO VOLCÁNICO DOÑA JUANA CASCABEL A TRAVÉS DE UNA RED DE ESTABLECIMIENTOS COMERCIALES ESPECIALIZADOS, EN EL MARCO DEL FORTALECIMIENTO DE LA CAPACIDAD INSTITUCIONAL Y LA GESTIÓN DE ESTAS DEPENDENCIAS</t>
  </si>
  <si>
    <t>AO11-006 CONTRATO DE COMPRAVENTA DE PRODUCTOS REQUERIDOS PARA EL ASEO Y LA CAFETERÍA DE LA SEDE ADMINISTRATIVA DEL SFF GALERAS EN LA CIUDAD DE PASTO NARIÑO</t>
  </si>
  <si>
    <t>AO07-P3202032-009 COMPRA DE MATERIAL VETERINARIO REQUERIDO PARA EL SOSTENIMIENTO DE LOS SEMOVIENTES QUE APOYAN LAS ACTIVIDADES DE CAMPO EN EL MARCO DE LA ESTRATEGIA DE PREVENCIÓN, VIGILANCIA Y CONTROL EN EL PNN PURACÉ Y AO07-P3202032-008 COMPRA DE EQUIPOS Y ACCESORIOS TIPO APEROS DE MONTURA, INSUMOS Y SUPLEMENTOS ALIMENTICIOS PARA LOS SEMOVIENTES QUE APOYAN LAS ACTIVIDADES DE CAMPO EN EL MARCO DE LA ESTRATEGIA DE PREVENCIÓN, VIGILANCIA Y CONTROL EN EL PNN PURACÉ</t>
  </si>
  <si>
    <t>AO06-P3202032-003 COMPRA DE VALES DE COMBUSTIBLE PARA EL PNN NEVADO DEL HUILA A TRAVÉS DE UNA RED DE ESTABLECIMIENTOS COMERCIALES ESPECIALIZADOS, EN EL MARCO DEL FORTALECIMIENTO DE LA CAPACIDAD INSTITUCIONAL, LA GESTIÓN Y LA ESTRATEGIA DE PREVENCIÓN VIGILANCIA Y CONTROL DE ESTA ÁREA PROTEGIDA</t>
  </si>
  <si>
    <t xml:space="preserve">AO07-P3202032-007 SUMINISTRO DE ACEITES Y GRASAS PARA MOTORES PARA EL PNN PURACÉ PARA FACILITAR LA OPERATIVIDAD DE LOS EQUIPOS MECÁNICOS EN EL MARCO DE LA ESTRATEGIA DE PREVENCIÓN, VIGILANCIA Y CONTROL DEL ÁREA PROTEGIDA. </t>
  </si>
  <si>
    <t>AO00-016 ADQUISICIÓN EQUIPO CELULAR PARA EJECUTAR LAS FUNCIONES DE ATENCIÓN AL CIUDADANO EN LA DIRECCIÓN TERRITORIAL ANDES OCCIDENTALES SEDE MEDELLÍN.</t>
  </si>
  <si>
    <t>AO05-P3202032-019 COMPRA DE MEDICAMENTOS Y PRODUCTOS FARMACÉUTICOS PARA LA DOTACIÓN DE BOTIQUINES DISTRIBUIDOS EN LOS DIFERENTES SECTORES DE MANEJO DEL PNN LOS NEVADOS.</t>
  </si>
  <si>
    <t>901689318-2</t>
  </si>
  <si>
    <t>901542125-6,</t>
  </si>
  <si>
    <t>800180325-1</t>
  </si>
  <si>
    <t>900.753.063-1</t>
  </si>
  <si>
    <t>800216566-7</t>
  </si>
  <si>
    <t>900336213-1</t>
  </si>
  <si>
    <t>https://community.secop.gov.co/Public/Tendering/OpportunityDetail/Index?noticeUID=CO1.NTC.5898321&amp;isFromPublicArea=True&amp;isModal=False</t>
  </si>
  <si>
    <t>https://community.secop.gov.co/Public/Tendering/OpportunityDetail/Index?noticeUID=CO1.NTC.5948326&amp;isFromPublicArea=True&amp;isModal=False</t>
  </si>
  <si>
    <t>https://community.secop.gov.co/Public/Tendering/OpportunityDetail/Index?noticeUID=CO1.NTC.5915754&amp;isFromPublicArea=True&amp;isModal=False</t>
  </si>
  <si>
    <t>https://community.secop.gov.co/Public/Tendering/OpportunityDetail/Index?noticeUID=CO1.NTC.5982583&amp;isFromPublicArea=True&amp;isModal=False</t>
  </si>
  <si>
    <t>https://community.secop.gov.co/Public/Tendering/OpportunityDetail/Index?noticeUID=CO1.NTC.6022236&amp;isFromPublicArea=True&amp;isModal=False</t>
  </si>
  <si>
    <t>https://community.secop.gov.co/Public/Tendering/OpportunityDetail/Index?noticeUID=CO1.NTC.6068410&amp;isFromPublicArea=True&amp;isModal=False</t>
  </si>
  <si>
    <t>https://community.secop.gov.co/Public/Tendering/OpportunityDetail/Index?noticeUID=CO1.NTC.6089994&amp;isFromPublicArea=True&amp;isModal=False</t>
  </si>
  <si>
    <t>https://community.secop.gov.co/Public/Tendering/OpportunityDetail/Index?noticeUID=CO1.NTC.6108116&amp;isFromPublicArea=True&amp;isModal=False</t>
  </si>
  <si>
    <t>https://community.secop.gov.co/Public/Tendering/OpportunityDetail/Index?noticeUID=CO1.NTC.6101673&amp;isFromPublicArea=True&amp;isModal=False</t>
  </si>
  <si>
    <t>https://community.secop.gov.co/Public/Tendering/OpportunityDetail/Index?noticeUID=CO1.NTC.6156139&amp;isFromPublicArea=True&amp;isModal=False</t>
  </si>
  <si>
    <t>CD-DTAO-190-2024</t>
  </si>
  <si>
    <t>CD-DTAO-192-2024</t>
  </si>
  <si>
    <t>CD-DTAO-195-2024</t>
  </si>
  <si>
    <t>CD-DTAO-197-2024</t>
  </si>
  <si>
    <t>CD-DTAO-198-2024</t>
  </si>
  <si>
    <t>CD-DTAO-200-2024</t>
  </si>
  <si>
    <t>CD-DTAO-201-2024</t>
  </si>
  <si>
    <t>CD-DTAO-204-2024</t>
  </si>
  <si>
    <t>CD-DTAO-209-2024</t>
  </si>
  <si>
    <t>CD-DTAO-208-2024</t>
  </si>
  <si>
    <t>CD-DTAO-210-2024</t>
  </si>
  <si>
    <t>JOHANNA ANDREA RAMIREZ POSADA</t>
  </si>
  <si>
    <t>RAUL ERNESTO CARMONA GRANADOS</t>
  </si>
  <si>
    <t>DIANA PAOLA ROJAS CRUZ</t>
  </si>
  <si>
    <t>JORGE ALFREDO FLOREZ MUÑOZ</t>
  </si>
  <si>
    <t>ALEJANDRA MILENA GUZMAN CORRERA</t>
  </si>
  <si>
    <t>FABIAN GUILLERMO GAVIRIA ORTIZ</t>
  </si>
  <si>
    <t>JUAN JACOBO CHAMARRO BASTIDAS</t>
  </si>
  <si>
    <t>MARIA DORELCY NOREÑA CARDONA</t>
  </si>
  <si>
    <t>ANDRÉS FELIPE ARISTIZABAL OSPINA</t>
  </si>
  <si>
    <t>AO00-P3202008-024 PRESTAR SERVICIOS PROFESIONALES CON PLENA AUTONOMÍA TÉCNICA Y ADMINISTRATIVA A LA DIRECCIÓN TERRITORIAL ANDES OCCIDENTALES PARA ADELANTAR LOS TEMAS RELACIONADOS CON RIESGO PSICOSOCIAL, EJECUCIÓN DE ACTIVIDADES DE PLAN DE BIENESTAR, IMPLEMENTACIÓN DEL PLAN DE TRABAJO DEL SISTEMA DE SEGURIDAD Y SALUD EN EL TRABAJO SST, CONFORME CON LA NORMATIVIDAD VIGENTE, EN EL MARCO DE LA CONSERVACIÓN DE LA DIVERSIDAD BIOLÓGICA DE LAS ÁREAS PROTEGIDAS DEL SINAP NACIONA</t>
  </si>
  <si>
    <t>AO10-P3202052-001 PRESTAR SERVICIOS PROFESIONALES CON PLENA AUTONOMÍA TÉCNICA Y ADMINISTRATIVA AL SANTUARIO DE FLORA ISLA DE LA COROTA PARA AVANZAR EN LA ACTUALIZACIÓN DEL PLAN DE MANEJO DEL ÁREA PROTEGIDA EN EL MARCO DE LA CONSERVACIÓN DE LA DIVERSIDAD BIOLÓGICA DE LAS ÁREAS PROTEGIDAS DEL SINAP NACIONAL</t>
  </si>
  <si>
    <t>AO08-P3202008-005 PRESTAR SERVICIOS PROFESIONALES CON PLENA AUTONOMÍA TÉCNICA Y ADMINISTRATIVA AL PARQUE NACIONAL NATURAL SELVA DE FLORENCIA PARA LA IDENTIFICACIÓN DE MUESTRAS DE MACROINVERTEBRADOS ACUÁTICOS COMO BIOINDICADORES DE LA CALIDAD DEL AGUA DENTRO DEL PROGRAMA DE MONITOREO DEL ÁREA PROTEGIDA EN EL MARCO DE LA CONSERVACIÓN DE LA DIVERSIDAD BIOLÓGICA DE LAS ÁREAS PROTEGIDAS DEL SINAP NACIONAL</t>
  </si>
  <si>
    <t>AO08-P3202060-005 PRESTAR SERVICIOS DE APOYO A LA GESTIÓN CON PLENA AUTONOMÍA TÉCNICA Y ADMINISTRATIVA AL PARQUE NACIONAL NATURAL SELVA DE FLORENCIA PARA LA PRODUCCIÓN DE MATERIAL VEGETAL, SIEMBRAS, MANTENIMIENTOS Y MONITOREO A LA RESTAURACIÓN ECOLÓGICA EN ÁREA PROTEGIDA EN EL MARCO DE LA CONSERVACIÓN DE LA DIVERSIDAD BIOLÓGICA DE LAS ÁREAS PROTEGIDAS DEL SINAP NACIONAL.</t>
  </si>
  <si>
    <t>AO04-P3202056-001 PRESTAR SERVICIOS PROFESIONALES CON PLENA AUTONOMÍA TÉCNICA Y ADMINISTRATIVA AL PARQUE NACIONAL NATURAL LAS ORQUÍDEAS PARA EL DESARROLLO DE LA ESTRATEGIA DE COMUNICACIÓN Y EDUCACIÓN INFORMAL CON ACTORES ESTRATÉGICOS AL INTERIOR Y EN LA ZONA ALEDAÑA DEL AP EN EL MARCO DE LA CONSERVACIÓN DE LA DIVERSIDAD BIOLÓGICA DE LAS ÁREAS PROTEGIDAS DEL SINAP NACIONAL</t>
  </si>
  <si>
    <t>AO12-P3202052-001 PRESTAR SERVICIOS PROFESIONALES CON PLENA AUTONOMÍA TÉCNICA Y ADMINISTRATIVA AL SANTUARIO DE FAUNA Y FLORA OTÚN QUIMBAYA PARA AVANZAR EN LA ACTUALIZACIÓN DEL PLAN DE MANEJO DEL ÁREA PROTEGIDA EN EL MARCO DE LA CONSERVACIÓN DE LA DIVERSIDAD BIOLÓGICA DE LAS ÁREAS PROTEGIDAS DEL SINAP NACIONAL.</t>
  </si>
  <si>
    <t>AO07-P3202056-001 PRESTAR SERVICIOS PROFESIONALES CON PLENA AUTONOMÍA TÉCNICA Y ADMINISTRATIVA AL PARQUE NACIONAL NATURAL PURACÉ PARA EL DESARROLLO DE LA ESTRATEGIA DE COMUNICACIÓN Y EDUCACIÓN INFORMAL CON ACTORES ESTRATÉGICOS AL INTERIOR Y EN LA ZONA ALEDAÑA DEL ÁREA PROTEGIDA EN EL MARCO DE LA CONSERVACIÓN DE LA DIVERSIDAD BIOLÓGICA DE LAS ÁREAS PROTEGIDAS DEL SINAP NACIONAL.</t>
  </si>
  <si>
    <t>AO06-P3202052-001 PRESTAR SERVICIOS PROFESIONALES CON PLENA AUTONOMÍA TÉCNICA Y ADMINISTRATIVA AL PARQUE NACIONAL NATURAL NEVADO DEL HUILA PARA CONSOLIDAR LA ACTUALIZACIÓN DEL PLAN DE MANEJO DEL ÁREA PROTEGIDA Y SUS ANEXOS EN EL MARCO DE LA CONSERVACIÓN DE LA DIVERSIDAD BIOLÓGICA DE LAS ÁREAS PROTEGIDAS DEL SINAP NACIONAL</t>
  </si>
  <si>
    <t>AO00-P3202008-033 PRESTAR SERVICIOS PROFESIONALES CON PLENA AUTONOMÍA TÉCNICA Y ADMINISTRATIVA A LA DIRECCIÓN TERRITORIAL ANDES OCCIDENTALES PARA APOYAR LA FORMULACIÓN DEL PROYECTO DEL SUBNODO TERRITORIO AWA EN EL MARCO DEL NODO DE BIODIVERSIDAD DE NARIÑO PARA LA CONSERVACIÓN DE LA DIVERSIDAD BIOLÓGICA DE LAS ÁREAS PROTEGIDAS DEL SINAP.</t>
  </si>
  <si>
    <t>AO08-P3202056-01 PRESTAR SERVICIOS DE APOYO A LA GESTIÓN CON PLENA AUTONOMÍA TÉCNICA Y ADMINISTRATIVA AL PARQUE NACIONAL NATURAL SELVA DE FLORENCIA, PARA EL DESARROLLO DE ACCIONES ENMARCADAS EN LA PROPUESTA DE APERTURA DEL ÁREA PROTEGIDA AL ECOTURISMO COMO ESTRATEGIA DE CONSERVACIÓN Y EL DESARROLLO DE PROCESOS DE INTERPRETACIÓN DEL PATRIMONIO NATURAL Y CULTURAL EN EL MARCO DE LA CONSERVACIÓN DE LA DIVERSIDAD BIOLÓGICA DE LAS ÁREAS PROTEGIDAS DEL SINAP NACIONAL.</t>
  </si>
  <si>
    <t>AO08-P3202060-006 PRESTAR SERVICIOS DE APOYO A LA GESTIÓN CON PLENA AUTONOMÍA TÉCNICA Y ADMINISTRATIVA AL PARQUE NACIONAL NATURAL SELVA DE FLORENCIA PARA LA PRODUCCIÓN DE MATERIAL VEGETAL, SIEMBRAS, MANTENIMIENTOS Y MONITOREO A LA RESTAURACIÓN ECOLÓGICA EN ÁREA PROTEGIDA EN EL MARCO DE LA CONSERVACIÓN DE LA DIVERSIDAD BIOLÓGICA DE LAS ÁREAS PROTEGIDAS DEL SINAP NACIONAL.</t>
  </si>
  <si>
    <t>1061762649 1</t>
  </si>
  <si>
    <t>900381761-5</t>
  </si>
  <si>
    <t>901594924-7</t>
  </si>
  <si>
    <t>800071543-3</t>
  </si>
  <si>
    <t>36182424-0</t>
  </si>
  <si>
    <t>800.219.876-9</t>
  </si>
  <si>
    <t>901626427 7</t>
  </si>
  <si>
    <t>901.398.448-2</t>
  </si>
  <si>
    <t>IPMC DTAO 00 8 2024</t>
  </si>
  <si>
    <t>IPMC -DTAO-015-2024</t>
  </si>
  <si>
    <t>IPMC-DTAO-013-2024</t>
  </si>
  <si>
    <t>IPMC-DTAO-021-2024</t>
  </si>
  <si>
    <t>IPMC -DTAO-026-2024</t>
  </si>
  <si>
    <t>IPMC-DTAO-027-2024</t>
  </si>
  <si>
    <t>IPMC-DTAO-034-2024</t>
  </si>
  <si>
    <t>IPMC-DTAO-038-2024</t>
  </si>
  <si>
    <t>IPMC -DTAO-033-2024</t>
  </si>
  <si>
    <t>IPMC DTAO 028 2024</t>
  </si>
  <si>
    <t>IPMC DTAO 031 2024</t>
  </si>
  <si>
    <t>IPMC-DTAO-041-2024</t>
  </si>
  <si>
    <t>IPMC-DTAO-016-2024</t>
  </si>
  <si>
    <t>IPMC-DTAO-019-2024</t>
  </si>
  <si>
    <t>IPMC-DTAO-022-2024</t>
  </si>
  <si>
    <t>IPMC-DTAO-020-2024</t>
  </si>
  <si>
    <t>IPMC-DTAO-025-2024</t>
  </si>
  <si>
    <t>IPMC-DTAO-033-2024</t>
  </si>
  <si>
    <t>IPMC-DTAO-036-2024</t>
  </si>
  <si>
    <t>IPMC-DTAO-035-2024</t>
  </si>
  <si>
    <t>IPMC DTAO 044 2024</t>
  </si>
  <si>
    <t>AO07-P3202032-005 SUMINISTRO DEL MANTENIMIENTO PREVENTIVO Y CORRECTIVO DE VEHÍCULOS DEL PNN PURACÉ, INCLUYENDO EL SUMINISTRO DE REPUESTOS Y ACCESORIOS ORIGINALES Y MANO DE OBRA, ASÍ COMO LA REALIZACIÓN DEL TRÁMITE DE REVISIÓN Y EXPEDICIÓN DEL CERTIFICADO TÉCNICO-MECÁNICO PARA LA PRESENTE VIGENCIA.</t>
  </si>
  <si>
    <t>AO09-P3202032-005 SUMINISTRO DEL MANTENIMIENTO PREVENTIVO Y CORRECTIVO DE VEHÍCULOS (MOTOS) DEL PNN TATAMÁ, INCLUYENDO EL SUMINISTRO DE REPUESTOS Y ACCESORIOS ORIGINALES Y MANO DE OBRA, ASÍ COMO LA REALIZACIÓN DEL TRÁMITE DE REVISIÓN Y EXPEDICIÓN DEL CERTIFICADO TÉCNICO-MECÁNICO PARA LA PRESENTE VIGENCIA</t>
  </si>
  <si>
    <t>AO01-P3202032-006 SUMINISTRO DEL MANTENIMIENTO PREVENTIVO Y CORRECTIVO DE VEHÍCULOS DEL PNN COMPLEJO VOLCÁNICO DOÑA JUANA CASCABEL, INCLUYENDO EL SUMINISTRO DE REPUESTOS Y ACCESORIOS ORIGINALES Y MANO DE OBRA, ASÍ COMO LA REALIZACIÓN DEL TRÁMITE DE REVISIÓN Y EXPEDICIÓN DEL CERTIFICADO TÉCNICO-MECÁNICO PARA LA PRESENTE VIGENCIA.</t>
  </si>
  <si>
    <t>AO12-P3202032-003 SUMINISTRO DEL MANTENIMIENTO PREVENTIVO Y CORRECTIVO, INCLUYENDO MANO DE OBRA, REPUESTOS, ACCESORIOS ORIGINALES, REVISIÓN Y EXPEDICIÓN EL CERTIFICADO TÉCNICO-MECÁNICO DEL PARQUE AUTOMOTOR SANTUARIO DE FAUNA Y FLORA OTÚN QUIMBAYA</t>
  </si>
  <si>
    <t xml:space="preserve">AO03-P3202032-001 SUMINISTRO DEL MANTENIMIENTO PREVENTIVO Y CORRECTIVO DE VEHÍCULOS DEL PNN LAS HERMOSAS, INCLUYENDO EL SUMINISTRO DE REPUESTOS Y ACCESORIOS ORIGINALES Y MANO DE OBRA, ASÍ COMO LA REALIZACIÓN DEL TRÁMITE DE REVISIÓN Y EXPEDICIÓN DEL CERTIFICADO TÉCNICO-MECÁNICO PARA LA PRESENTE VIGENCIA. </t>
  </si>
  <si>
    <r>
      <t>AO08-P3202032-006-SUMINISTRO DEL MANTENIMIENTO PREVENTIVO Y CORRECTIVO DE VEHÍCULOS (MOTOCICLETAS) DEL PNN SELVA DE FLORENCIA, INCLUYENDO EL SUMINISTRO DE REPUESTOS Y ACCESORIOS ORIGINALES Y MANO DE OBRA, ASÍ COMO LA REALIZACIÓN DEL TRÁMITE DE REVISIÓN Y EXPEDICIÓN DEL CERTIFICADO TÉCNICO-MECÁNICO PARA LA PRESENTE VIGENCIA</t>
    </r>
    <r>
      <rPr>
        <sz val="12"/>
        <color rgb="FF000000"/>
        <rFont val="Arial"/>
        <family val="2"/>
      </rPr>
      <t>.</t>
    </r>
  </si>
  <si>
    <t>AO06-P3202032-004 SUMINISTRO DEL MANTENIMIENTO PREVENTIVO Y CORRECTIVO, INCLUYENDO MANO DE OBRA, REPUESTOS, ACCESORIOS ORIGINALES, REVISIÓN Y EXPEDICIÓN DEL CERTIFICADO TÉCNICO- MECÁNICO DEL PARQUE AUTOMOTOR PNN NEVADO DEL HUILA.</t>
  </si>
  <si>
    <t>AO06-P3202032-004 Suministro del mantenimiento preventivo y correctivo, incluyendo mano de obra, repuestos, accesorios  originales, revisión y expedición del certificado técnico-mecánico del parque automotor PNN Nevado del Huila.</t>
  </si>
  <si>
    <r>
      <t>AO04-P3202032-002 SUMINISTRO DEL MANTENIMIENTO PREVENTIVO Y CORRECTIVO DE VEHÍCULOS DEL PNN LAS ORQUÍDEAS, INCLUYENDO EL SUMINISTRO DE REPUESTOS Y ACCESORIOS ORIGINALES Y MANO DE OBRA, ASÍ COMO LA REALIZACIÓN DEL TRÁMITE DE REVISIÓN Y EXPEDICIÓN DEL CERTIFICADO TÉCNICO-MECÁNICO PARA LA PRESENTE VIGENCIA</t>
    </r>
    <r>
      <rPr>
        <sz val="11"/>
        <color rgb="FF000000"/>
        <rFont val="Arial"/>
        <family val="2"/>
      </rPr>
      <t xml:space="preserve">. </t>
    </r>
  </si>
  <si>
    <t>AO02-P3202032-004 SUMINISTRO DE MANTENIMIENTO PREVENTIVO Y CORRECTIVO DE LOS VEHÍCULOS ADSCRITOS AL PNN CUEVA DE LOS GUÁCHAROS, INCLUYENDO EL SUMINISTRO DE REPUESTOS Y ACCESORIOS ORIGINALES Y MANO DE OBRA, ASÍ COMO LA GESTIÓN Y TRÁMITE DE REVISIÓN Y EXPEDICIÓN DEL CERTIFICADO DE TÉCNICO-MECÁNICA</t>
  </si>
  <si>
    <t>AO08-P3202060-010 CONTRATO DE TRANSPORTE MULAR PARA EL DESARROLLO DE LAS ACCIONES DE RESTAURACIÓN EN EL PNN SELVA DE FLORENCIA.</t>
  </si>
  <si>
    <t>AO04-P3202032-006 SUMINISTRO DE ELEMENTOS TIPO RACIONES DE CAMPAÑA PARA FACILITAR Y APOYAR LAS LABORES OPERATIVAS DE CAMPO DEL EQUIPO DEL PNN LAS ORQUÍDEAS EN EL MARCO DE LAS ACCIONES DE PREVENCIÓN, VIGILANCIA Y CONTROL DEL ÁREA PROTEGIDA</t>
  </si>
  <si>
    <t>AO03-P3202032-002 - AO08-P3202032-005 COMPRA DE COMBUSTIBLE  ARA EL PNN LAS HERMOSAS GLORIA VALENCIA DE CASTAÑO Y EL PNN SELVA DE FLORENCIA A TRAVÉS DE UNA RED DE ESTABLECIMIENTOS COMERCIALES ESPECIALIZADOS, EN EL MARCO DEL FORTALECIMIENTO DE LA CAPACIDAD INSTITUCIONAL, LA GESTIÓN Y LA ESTRATEGIA DE PREVENCIÓN VIGILANCIA Y CONTROL DE ESTAS ÁREAS PROTEGIDAS</t>
  </si>
  <si>
    <t xml:space="preserve">AO09-P3202032-006 COMPRA DE ELEMENTOS TIPO RACIONES DE CAMPAÑA PARA FACILITAR Y APOYAR LAS LABORES OPERATIVAS DE CAMPO DEL EQUIPO DEL PNN TATAMÁ EN EL MARCO DE LAS ACCIONES DE PREVENCIÓN, VIGILANCIA Y CONTROL Y DEMÁS ACCIONES DEL ÁREA PROTEGIDA </t>
  </si>
  <si>
    <t>AO07-P3202032-010 COMPRA DE ELEMENTOS TIPO RACIONES DE CAMPAÑA PARA FACILITAR Y APOYAR LAS LABORES OPERATIVAS DE CAMPO DEL EQUIPO DEL PNN PURACÉ EN EL MARCO DE LAS ACCIONES DE PREVENCIÓN, VIGILANCIA Y CONTROL Y DEMÁS ACCIONES DEL ÁREA PROTEGIDA.</t>
  </si>
  <si>
    <t>AO05-P3202032-023 COMPRA DE ELEMENTOS DE SEGURIDAD Y PROTECCIÓN PERSONAL PARA EL EQUIPO DE TRABAJO DEL PNN LOS NEVADOS EN EL MARCO DE LA ESTRATEGIA DE PREVENCIÓN, VIGILANCIA Y CONTROL.</t>
  </si>
  <si>
    <t>AO05-P3202032-022 COMPRA DE ELEMENTOS DE DOTACIÓN (CALENTADORES, BATERÍAS DE COCINA, LENCERÍA ENTRE OTROS) PARA LAS SEDES OPERATIVAS Y CABAÑAS DEL PNN LOS NEVADOS QUE FACILITEN LA ADMINISTRACIÓN Y EL MANEJO DEL ÁREA PROTEGIDA</t>
  </si>
  <si>
    <t xml:space="preserve">AO03-P3202032-007 COMPRA DE ELEMENTOS TIPO RACIONES DE CAMPAÑA PARA FACILITAR Y APOYAR LAS LABORES OPERATIVAS DE CAMPO DEL EQUIPO DEL PNN LAS HERMOSAS, GLORIA VALENCIA DE CASTAÑO, EN EL MARCO DE LAS ACCIONES DE PREVENCIÓN, VIGILANCIA Y CONTROL Y DEMÁS ACCIONES DEL ÁREA PROTEGIDA. </t>
  </si>
  <si>
    <t xml:space="preserve">AO00-P3202032-006 COMPRA DE ELEMENTOS DE DOTACIÓN PARA LA COCINA DE LA SEDE ADMINISTRATIVA DE LA DIRECCIÓN TERRITORIAL ANDES OCCIDENTALES </t>
  </si>
  <si>
    <t xml:space="preserve">AO02-P3202032-013 COMPRA DE ELEMENTOS TIPO RACIONES DE CAMPAÑA PARA FACILITAR Y APOYAR LAS LABORES OPERATIVAS DE CAMPO DEL EQUIPO DEL PNN CUEVA DE LOS GUÁCHAROS EN EL MARCO DE LAS ACCIONES DE PREVENCIÓN, VIGILANCIA Y CONTROL DEL ÁREA PROTEGIDA. </t>
  </si>
  <si>
    <t>AO12-P3202010-003COMPRA DE MATERIALES E INSUMOS DEPORTIVOS PARA FORTALECER LAS ACCIONES DEL PLAN DE ORDENAMIENTO ECOTURÍSTICO DEL SANTUARIO DE FAUNA Y FLORA OTÚN QUIMBAYA RELACIONADAS CON EL DEPORTE Y BIENESTAR DE LOS VISITANTES</t>
  </si>
  <si>
    <t>COMPRAVENTA</t>
  </si>
  <si>
    <t>2905/2024</t>
  </si>
  <si>
    <t>23//06/2024</t>
  </si>
  <si>
    <t>https://community.secop.gov.co/Public/Tendering/OpportunityDetail/Index?noticeUID=CO1.NTC.5763657&amp;isFromPublicArea=True&amp;isModal=False</t>
  </si>
  <si>
    <t>https://community.secop.gov.co/Public/Tendering/OpportunityDetail/Index?noticeUID=CO1.NTC.5784515&amp;isFromPublicArea=True&amp;isModal=False</t>
  </si>
  <si>
    <t>https://community.secop.gov.co/Public/Tendering/OpportunityDetail/Index?noticeUID=CO1.NTC.5815548&amp;isFromPublicArea=True&amp;isModal=False</t>
  </si>
  <si>
    <t>https://community.secop.gov.co/Public/Tendering/OpportunityDetail/Index?noticeUID=CO1.NTC.5831374&amp;isFromPublicArea=True&amp;isModal=False</t>
  </si>
  <si>
    <t>https://community.secop.gov.co/Public/Tendering/OpportunityDetail/Index?noticeUID=CO1.NTC.5831328&amp;isFromPublicArea=True&amp;isModal=False</t>
  </si>
  <si>
    <t>https://community.secop.gov.co/Public/Tendering/OpportunityDetail/Index?noticeUID=CO1.NTC.5947911&amp;isFromPublicArea=True&amp;isModal=False</t>
  </si>
  <si>
    <t>https://community.secop.gov.co/Public/Tendering/OpportunityDetail/Index?noticeUID=CO1.NTC.5954900&amp;isFromPublicArea=True&amp;isModal=False</t>
  </si>
  <si>
    <t>https://community.secop.gov.co/Public/Tendering/OpportunityDetail/Index?noticeUID=CO1.NTC.6192284&amp;isFromPublicArea=True&amp;isModal=False</t>
  </si>
  <si>
    <t>https://community.secop.gov.co/Public/Tendering/OpportunityDetail/Index?noticeUID=CO1.NTC.6191992&amp;isFromPublicArea=True&amp;isModal=False</t>
  </si>
  <si>
    <t>https://community.secop.gov.co/Public/Tendering/OpportunityDetail/Index?noticeUID=CO1.NTC.6198090&amp;isFromPublicArea=True&amp;isModal=False</t>
  </si>
  <si>
    <t>https://community.secop.gov.co/Public/Tendering/OpportunityDetail/Index?noticeUID=CO1.NTC.5848466&amp;isFromPublicArea=True&amp;isModal=False</t>
  </si>
  <si>
    <t>https://community.secop.gov.co/Public/Tendering/OpportunityDetail/Index?noticeUID=CO1.NTC.5915606&amp;isFromPublicArea=True&amp;isModal=False</t>
  </si>
  <si>
    <t>https://community.secop.gov.co/Public/Tendering/OpportunityDetail/Index?noticeUID=CO1.NTC.5926753&amp;isFromPublicArea=True&amp;isModal=False</t>
  </si>
  <si>
    <t>https://community.secop.gov.co/Public/Tendering/OpportunityDetail/Index?noticeUID=CO1.NTC.5959478&amp;isFromPublicArea=True&amp;isModal=False</t>
  </si>
  <si>
    <t>https://community.secop.gov.co/Public/Tendering/OpportunityDetail/Index?noticeUID=CO1.NTC.5994791&amp;isFromPublicArea=True&amp;isModal=False</t>
  </si>
  <si>
    <t>https://community.secop.gov.co/Public/Tendering/OpportunityDetail/Index?noticeUID=CO1.NTC.6012672&amp;isFromPublicArea=True&amp;isModal=False</t>
  </si>
  <si>
    <t>https://community.secop.gov.co/Public/Tendering/OpportunityDetail/Index?noticeUID=CO1.NTC.6025892&amp;isFromPublicArea=True&amp;isModal=False</t>
  </si>
  <si>
    <t>https://community.secop.gov.co/Public/Tendering/OpportunityDetail/Index?noticeUID=CO1.NTC.6069322&amp;isFromPublicArea=True&amp;isModal=False</t>
  </si>
  <si>
    <t>https://community.secop.gov.co/Public/Tendering/OpportunityDetail/Index?noticeUID=CO1.NTC.6027852&amp;isFromPublicArea=True&amp;isModal=False</t>
  </si>
  <si>
    <t>https://community.secop.gov.co/Public/Tendering/OpportunityDetail/Index?noticeUID=CO1.NTC.6021835&amp;isFromPublicArea=True&amp;isModal=False</t>
  </si>
  <si>
    <t>https://community.secop.gov.co/Public/Tendering/OpportunityDetail/Index?noticeUID=CO1.NTC.6037833&amp;isFromPublicArea=True&amp;isModal=False</t>
  </si>
  <si>
    <t>https://community.secop.gov.co/Public/Tendering/OpportunityDetail/Index?noticeUID=CO1.NTC.6108021&amp;isFromPublicArea=True&amp;isModal=False</t>
  </si>
  <si>
    <t>https://community.secop.gov.co/Public/Tendering/OpportunityDetail/Index?noticeUID=CO1.NTC.5915822&amp;isFromPublicArea=True&amp;isModal=False</t>
  </si>
  <si>
    <t>https://community.secop.gov.co/Public/Tendering/OpportunityDetail/Index?noticeUID=CO1.NTC.5938640&amp;isFromPublicArea=True&amp;isModal=False</t>
  </si>
  <si>
    <t>https://community.secop.gov.co/Public/Tendering/OpportunityDetail/Index?noticeUID=CO1.NTC.5962141&amp;isFromPublicArea=True&amp;isModal=False</t>
  </si>
  <si>
    <t>https://community.secop.gov.co/Public/Tendering/OpportunityDetail/Index?noticeUID=CO1.NTC.5959619&amp;isFromPublicArea=True&amp;isModal=False</t>
  </si>
  <si>
    <t>https://community.secop.gov.co/Public/Tendering/OpportunityDetail/Index?noticeUID=CO1.NTC.5989017&amp;isFromPublicArea=True&amp;isModal=False</t>
  </si>
  <si>
    <t>https://community.secop.gov.co/Public/Tendering/OpportunityDetail/Index?noticeUID=CO1.NTC.6068276&amp;isFromPublicArea=True&amp;isModal=False</t>
  </si>
  <si>
    <t>https://community.secop.gov.co/Public/Tendering/OpportunityDetail/Index?noticeUID=CO1.NTC.6033225&amp;isFromPublicArea=True&amp;isModal=False</t>
  </si>
  <si>
    <t>https://community.secop.gov.co/Public/Tendering/OpportunityDetail/Index?noticeUID=CO1.NTC.6140265&amp;isFromPublicArea=True&amp;isModal=False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</si>
</sst>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yyyy/mm/dd"/>
    <numFmt numFmtId="165" formatCode="&quot;$&quot;\ #,##0;[Red]\-&quot;$&quot;\ #,##0"/>
    <numFmt numFmtId="166" formatCode="&quot;$&quot;\ #,##0"/>
    <numFmt numFmtId="167" formatCode="#,##0;[Red]#,##0"/>
    <numFmt numFmtId="168" formatCode="_-&quot;$&quot;* #,##0.00_-;\-&quot;$&quot;* #,##0.00_-;_-&quot;$&quot;* &quot;-&quot;??_-;_-@_-"/>
    <numFmt numFmtId="169" formatCode="_(&quot;$&quot;\ * #,##0.0000000000000000_);_(&quot;$&quot;\ * \(#,##0.0000000000000000\);_(&quot;$&quot;\ * &quot;-&quot;??_);_(@_)"/>
  </numFmts>
  <fonts count="39" x14ac:knownFonts="1">
    <font>
      <sz val="11"/>
      <color theme="1"/>
      <name val="Calibri"/>
      <family val="2"/>
      <scheme val="minor"/>
    </font>
    <font>
      <sz val="11"/>
      <color theme="1"/>
      <name val="Calibri"/>
      <family val="2"/>
      <scheme val="minor"/>
    </font>
    <font>
      <b/>
      <sz val="11"/>
      <color theme="0"/>
      <name val="Calibri"/>
      <family val="2"/>
      <scheme val="minor"/>
    </font>
    <font>
      <b/>
      <sz val="9"/>
      <color rgb="FF2F5496"/>
      <name val="Verdana"/>
      <family val="2"/>
    </font>
    <font>
      <b/>
      <sz val="9"/>
      <color rgb="FF548135"/>
      <name val="Verdana"/>
      <family val="2"/>
    </font>
    <font>
      <sz val="10"/>
      <color theme="1"/>
      <name val="Calibri"/>
      <family val="2"/>
      <scheme val="minor"/>
    </font>
    <font>
      <u/>
      <sz val="11"/>
      <color theme="10"/>
      <name val="Calibri"/>
      <family val="2"/>
      <scheme val="minor"/>
    </font>
    <font>
      <sz val="10"/>
      <color indexed="8"/>
      <name val="Arial Narrow"/>
      <family val="2"/>
    </font>
    <font>
      <b/>
      <sz val="11"/>
      <color indexed="8"/>
      <name val="Calibri"/>
      <family val="2"/>
      <scheme val="minor"/>
    </font>
    <font>
      <sz val="11"/>
      <color indexed="8"/>
      <name val="Calibri"/>
      <family val="2"/>
      <scheme val="minor"/>
    </font>
    <font>
      <b/>
      <sz val="11"/>
      <color rgb="FF000000"/>
      <name val="Calibri"/>
      <family val="2"/>
      <scheme val="minor"/>
    </font>
    <font>
      <sz val="11"/>
      <color indexed="8"/>
      <name val="Calibri"/>
      <family val="2"/>
    </font>
    <font>
      <b/>
      <u/>
      <sz val="11"/>
      <color indexed="8"/>
      <name val="Calibri"/>
      <family val="2"/>
      <scheme val="minor"/>
    </font>
    <font>
      <sz val="10"/>
      <color indexed="8"/>
      <name val="Calibri"/>
      <family val="2"/>
      <scheme val="minor"/>
    </font>
    <font>
      <sz val="10"/>
      <color rgb="FF000000"/>
      <name val="Calibri"/>
      <family val="2"/>
      <scheme val="minor"/>
    </font>
    <font>
      <b/>
      <u/>
      <sz val="11"/>
      <color theme="10"/>
      <name val="Calibri"/>
      <family val="2"/>
      <scheme val="minor"/>
    </font>
    <font>
      <b/>
      <sz val="11"/>
      <color theme="2" tint="-0.89999084444715716"/>
      <name val="Calibri"/>
      <family val="2"/>
      <scheme val="minor"/>
    </font>
    <font>
      <sz val="12"/>
      <color rgb="FF000000"/>
      <name val="Calibri"/>
      <family val="2"/>
      <scheme val="minor"/>
    </font>
    <font>
      <sz val="11"/>
      <color rgb="FF000000"/>
      <name val="Calibri"/>
      <family val="2"/>
      <scheme val="minor"/>
    </font>
    <font>
      <sz val="10"/>
      <color rgb="FF1F1F1F"/>
      <name val="Arial"/>
      <family val="2"/>
    </font>
    <font>
      <sz val="11"/>
      <color indexed="8"/>
      <name val="Arial Narrow"/>
      <family val="2"/>
    </font>
    <font>
      <b/>
      <i/>
      <sz val="11"/>
      <color indexed="8"/>
      <name val="Calibri"/>
      <family val="2"/>
      <scheme val="minor"/>
    </font>
    <font>
      <sz val="11"/>
      <name val="Calibri"/>
      <family val="2"/>
      <scheme val="minor"/>
    </font>
    <font>
      <b/>
      <sz val="11"/>
      <color indexed="9"/>
      <name val="Calibri"/>
      <family val="2"/>
    </font>
    <font>
      <b/>
      <sz val="11"/>
      <color theme="0"/>
      <name val="Calibri"/>
      <family val="2"/>
    </font>
    <font>
      <b/>
      <sz val="9"/>
      <color theme="0"/>
      <name val="Calibri"/>
      <family val="2"/>
      <scheme val="minor"/>
    </font>
    <font>
      <b/>
      <sz val="10"/>
      <color indexed="8"/>
      <name val="Calibri"/>
      <family val="2"/>
      <scheme val="minor"/>
    </font>
    <font>
      <b/>
      <sz val="11"/>
      <color indexed="8"/>
      <name val="Arial Narrow"/>
      <family val="2"/>
    </font>
    <font>
      <sz val="9"/>
      <color rgb="FF1F1F1F"/>
      <name val="Arial"/>
      <family val="2"/>
    </font>
    <font>
      <b/>
      <sz val="9"/>
      <color indexed="8"/>
      <name val="Calibri"/>
      <family val="2"/>
      <scheme val="minor"/>
    </font>
    <font>
      <b/>
      <sz val="10"/>
      <color indexed="8"/>
      <name val="Arial"/>
      <family val="2"/>
    </font>
    <font>
      <sz val="10"/>
      <name val="Arial"/>
      <family val="2"/>
    </font>
    <font>
      <sz val="10"/>
      <color indexed="8"/>
      <name val="Arial"/>
      <family val="2"/>
    </font>
    <font>
      <sz val="11"/>
      <color rgb="FF000000"/>
      <name val="Arial Narrow"/>
      <family val="2"/>
    </font>
    <font>
      <b/>
      <sz val="10"/>
      <color rgb="FF666666"/>
      <name val="Arial"/>
      <family val="2"/>
    </font>
    <font>
      <b/>
      <sz val="12"/>
      <color rgb="FF000000"/>
      <name val="Arial"/>
      <family val="2"/>
    </font>
    <font>
      <b/>
      <sz val="11"/>
      <color theme="1"/>
      <name val="Calibri"/>
      <family val="2"/>
      <scheme val="minor"/>
    </font>
    <font>
      <sz val="12"/>
      <color rgb="FF000000"/>
      <name val="Arial"/>
      <family val="2"/>
    </font>
    <font>
      <sz val="11"/>
      <color rgb="FF000000"/>
      <name val="Arial"/>
      <family val="2"/>
    </font>
  </fonts>
  <fills count="26">
    <fill>
      <patternFill patternType="none"/>
    </fill>
    <fill>
      <patternFill patternType="gray125"/>
    </fill>
    <fill>
      <patternFill patternType="solid">
        <fgColor rgb="FFB6D7A8"/>
        <bgColor rgb="FFB6D7A8"/>
      </patternFill>
    </fill>
    <fill>
      <patternFill patternType="solid">
        <fgColor rgb="FFD0E0E3"/>
        <bgColor rgb="FFD0E0E3"/>
      </patternFill>
    </fill>
    <fill>
      <patternFill patternType="solid">
        <fgColor rgb="FFC9DAF8"/>
        <bgColor rgb="FFC9DAF8"/>
      </patternFill>
    </fill>
    <fill>
      <patternFill patternType="solid">
        <fgColor rgb="FFD9EAD3"/>
        <bgColor rgb="FFD9EAD3"/>
      </patternFill>
    </fill>
    <fill>
      <patternFill patternType="solid">
        <fgColor theme="0"/>
        <bgColor indexed="64"/>
      </patternFill>
    </fill>
    <fill>
      <patternFill patternType="solid">
        <fgColor rgb="FF00FF00"/>
        <bgColor indexed="64"/>
      </patternFill>
    </fill>
    <fill>
      <patternFill patternType="solid">
        <fgColor rgb="FF00B050"/>
        <bgColor indexed="64"/>
      </patternFill>
    </fill>
    <fill>
      <patternFill patternType="solid">
        <fgColor rgb="FFFFC000"/>
        <bgColor indexed="64"/>
      </patternFill>
    </fill>
    <fill>
      <patternFill patternType="solid">
        <fgColor rgb="FFFFFF00"/>
        <bgColor indexed="64"/>
      </patternFill>
    </fill>
    <fill>
      <patternFill patternType="solid">
        <fgColor rgb="FF00B0F0"/>
        <bgColor indexed="64"/>
      </patternFill>
    </fill>
    <fill>
      <patternFill patternType="solid">
        <fgColor theme="9" tint="0.39997558519241921"/>
        <bgColor indexed="64"/>
      </patternFill>
    </fill>
    <fill>
      <patternFill patternType="solid">
        <fgColor rgb="FFCC99FF"/>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indexed="9"/>
      </patternFill>
    </fill>
    <fill>
      <patternFill patternType="solid">
        <fgColor theme="9" tint="-0.249977111117893"/>
        <bgColor indexed="64"/>
      </patternFill>
    </fill>
    <fill>
      <patternFill patternType="solid">
        <fgColor indexed="54"/>
      </patternFill>
    </fill>
    <fill>
      <patternFill patternType="solid">
        <fgColor rgb="FF92D05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s>
  <cellStyleXfs count="8">
    <xf numFmtId="0" fontId="0" fillId="0" borderId="0"/>
    <xf numFmtId="0" fontId="6" fillId="0" borderId="0" applyNumberForma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6" fillId="0" borderId="0" applyNumberFormat="0" applyFill="0" applyBorder="0" applyAlignment="0" applyProtection="0"/>
    <xf numFmtId="0" fontId="9" fillId="0" borderId="0"/>
    <xf numFmtId="168" fontId="9" fillId="0" borderId="0" applyFont="0" applyFill="0" applyBorder="0" applyAlignment="0" applyProtection="0"/>
    <xf numFmtId="0" fontId="1" fillId="0" borderId="0"/>
  </cellStyleXfs>
  <cellXfs count="309">
    <xf numFmtId="0" fontId="0" fillId="0" borderId="0" xfId="0"/>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0" fillId="0" borderId="1" xfId="0" applyBorder="1"/>
    <xf numFmtId="0" fontId="0" fillId="0" borderId="1" xfId="0" quotePrefix="1" applyFill="1" applyBorder="1" applyAlignment="1" applyProtection="1">
      <alignment horizontal="center" vertical="center"/>
      <protection locked="0"/>
    </xf>
    <xf numFmtId="0" fontId="5" fillId="0" borderId="1" xfId="0" applyFont="1" applyBorder="1"/>
    <xf numFmtId="164" fontId="0" fillId="0" borderId="1" xfId="0" applyNumberFormat="1" applyFill="1" applyBorder="1" applyAlignment="1" applyProtection="1">
      <alignment vertical="center"/>
      <protection locked="0"/>
    </xf>
    <xf numFmtId="4" fontId="0" fillId="6" borderId="1" xfId="0" applyNumberFormat="1" applyFill="1" applyBorder="1" applyAlignment="1" applyProtection="1">
      <alignment horizontal="center" vertical="center"/>
      <protection locked="0"/>
    </xf>
    <xf numFmtId="0" fontId="0" fillId="6" borderId="1" xfId="0" applyFill="1" applyBorder="1" applyAlignment="1" applyProtection="1">
      <alignment vertical="center"/>
      <protection locked="0"/>
    </xf>
    <xf numFmtId="164" fontId="0" fillId="6" borderId="1" xfId="0" applyNumberFormat="1" applyFill="1" applyBorder="1" applyAlignment="1" applyProtection="1">
      <alignment vertical="center"/>
      <protection locked="0"/>
    </xf>
    <xf numFmtId="0" fontId="0" fillId="6" borderId="1" xfId="0" applyFill="1" applyBorder="1"/>
    <xf numFmtId="165" fontId="0" fillId="0" borderId="1" xfId="0" applyNumberFormat="1" applyBorder="1"/>
    <xf numFmtId="3" fontId="6" fillId="6" borderId="1" xfId="1" applyNumberFormat="1" applyFill="1" applyBorder="1"/>
    <xf numFmtId="1" fontId="3" fillId="3" borderId="1" xfId="0" applyNumberFormat="1" applyFont="1" applyFill="1" applyBorder="1" applyAlignment="1">
      <alignment horizontal="center" vertical="center" wrapText="1"/>
    </xf>
    <xf numFmtId="0" fontId="0" fillId="7" borderId="1" xfId="0" applyFill="1" applyBorder="1" applyAlignment="1">
      <alignment wrapText="1"/>
    </xf>
    <xf numFmtId="1" fontId="2" fillId="8" borderId="1" xfId="0" applyNumberFormat="1" applyFont="1" applyFill="1" applyBorder="1" applyAlignment="1">
      <alignment horizontal="center" vertical="center" wrapText="1"/>
    </xf>
    <xf numFmtId="164" fontId="0" fillId="6" borderId="1" xfId="0" applyNumberFormat="1" applyFill="1" applyBorder="1" applyAlignment="1" applyProtection="1">
      <alignment horizontal="center" vertical="center"/>
      <protection locked="0"/>
    </xf>
    <xf numFmtId="0" fontId="0" fillId="6" borderId="1" xfId="0" applyFill="1" applyBorder="1" applyAlignment="1">
      <alignment vertical="center"/>
    </xf>
    <xf numFmtId="0" fontId="0" fillId="0" borderId="1" xfId="0" applyFont="1" applyBorder="1" applyAlignment="1"/>
    <xf numFmtId="0" fontId="8" fillId="9" borderId="1" xfId="0" applyFont="1" applyFill="1" applyBorder="1" applyAlignment="1">
      <alignment horizontal="center"/>
    </xf>
    <xf numFmtId="43" fontId="0" fillId="6" borderId="1" xfId="2" applyFont="1" applyFill="1" applyBorder="1" applyAlignment="1" applyProtection="1">
      <alignment vertical="center"/>
      <protection locked="0"/>
    </xf>
    <xf numFmtId="3" fontId="0" fillId="6" borderId="1" xfId="0" applyNumberFormat="1" applyFill="1" applyBorder="1" applyAlignment="1" applyProtection="1">
      <alignment horizontal="center" vertical="center"/>
      <protection locked="0"/>
    </xf>
    <xf numFmtId="0" fontId="6" fillId="6" borderId="1" xfId="1" applyFill="1" applyBorder="1"/>
    <xf numFmtId="3" fontId="0" fillId="6" borderId="1" xfId="0" applyNumberFormat="1" applyFill="1" applyBorder="1" applyAlignment="1">
      <alignment horizontal="center"/>
    </xf>
    <xf numFmtId="0" fontId="0" fillId="6" borderId="1" xfId="0" quotePrefix="1" applyFill="1" applyBorder="1" applyAlignment="1" applyProtection="1">
      <alignment horizontal="center" vertical="center"/>
      <protection locked="0"/>
    </xf>
    <xf numFmtId="0" fontId="8" fillId="6" borderId="1" xfId="0" applyFont="1" applyFill="1" applyBorder="1" applyAlignment="1">
      <alignment horizontal="center"/>
    </xf>
    <xf numFmtId="43" fontId="0" fillId="6" borderId="1" xfId="2" applyFont="1" applyFill="1" applyBorder="1" applyAlignment="1"/>
    <xf numFmtId="0" fontId="10" fillId="6" borderId="1" xfId="0" quotePrefix="1" applyFont="1" applyFill="1" applyBorder="1" applyAlignment="1" applyProtection="1">
      <alignment horizontal="center" vertical="center"/>
      <protection locked="0"/>
    </xf>
    <xf numFmtId="14" fontId="0" fillId="6" borderId="1" xfId="0" applyNumberFormat="1" applyFill="1" applyBorder="1"/>
    <xf numFmtId="43" fontId="0" fillId="0" borderId="1" xfId="2" applyFont="1" applyBorder="1" applyAlignment="1"/>
    <xf numFmtId="0" fontId="11" fillId="6" borderId="1" xfId="0" applyFont="1" applyFill="1" applyBorder="1" applyAlignment="1">
      <alignment horizontal="justify" vertical="center"/>
    </xf>
    <xf numFmtId="0" fontId="0" fillId="0" borderId="1" xfId="0" applyFill="1" applyBorder="1" applyAlignment="1" applyProtection="1">
      <alignment vertical="center"/>
      <protection locked="0"/>
    </xf>
    <xf numFmtId="43" fontId="0" fillId="0" borderId="1" xfId="2" applyFont="1" applyFill="1" applyBorder="1" applyAlignment="1" applyProtection="1">
      <alignment vertical="center"/>
      <protection locked="0"/>
    </xf>
    <xf numFmtId="3" fontId="0" fillId="0" borderId="1" xfId="0" applyNumberFormat="1" applyFill="1" applyBorder="1" applyAlignment="1" applyProtection="1">
      <alignment horizontal="center" vertical="center"/>
      <protection locked="0"/>
    </xf>
    <xf numFmtId="0" fontId="0" fillId="0" borderId="1" xfId="0" applyFill="1" applyBorder="1"/>
    <xf numFmtId="0" fontId="6" fillId="0" borderId="1" xfId="1" applyFill="1" applyBorder="1"/>
    <xf numFmtId="0" fontId="12" fillId="6" borderId="1" xfId="0" quotePrefix="1" applyFont="1" applyFill="1" applyBorder="1" applyAlignment="1" applyProtection="1">
      <alignment horizontal="center" vertical="center"/>
      <protection locked="0"/>
    </xf>
    <xf numFmtId="0" fontId="0" fillId="8" borderId="1" xfId="0" quotePrefix="1" applyFill="1" applyBorder="1" applyAlignment="1" applyProtection="1">
      <alignment horizontal="center" vertical="center"/>
      <protection locked="0"/>
    </xf>
    <xf numFmtId="164" fontId="0" fillId="8" borderId="1" xfId="0" applyNumberFormat="1" applyFill="1" applyBorder="1" applyAlignment="1" applyProtection="1">
      <alignment horizontal="center" vertical="center"/>
      <protection locked="0"/>
    </xf>
    <xf numFmtId="0" fontId="8" fillId="8" borderId="1" xfId="0" quotePrefix="1" applyFont="1" applyFill="1" applyBorder="1" applyAlignment="1" applyProtection="1">
      <alignment horizontal="center" vertical="center"/>
      <protection locked="0"/>
    </xf>
    <xf numFmtId="0" fontId="10" fillId="8" borderId="1" xfId="0" quotePrefix="1" applyFont="1" applyFill="1" applyBorder="1" applyAlignment="1" applyProtection="1">
      <alignment horizontal="center" vertical="center"/>
      <protection locked="0"/>
    </xf>
    <xf numFmtId="0" fontId="11" fillId="6" borderId="1" xfId="0" applyFont="1" applyFill="1" applyBorder="1" applyAlignment="1">
      <alignment horizontal="left" vertical="center"/>
    </xf>
    <xf numFmtId="164" fontId="0" fillId="6" borderId="1" xfId="0" applyNumberFormat="1" applyFill="1" applyBorder="1" applyAlignment="1" applyProtection="1">
      <alignment horizontal="right" vertical="center"/>
      <protection locked="0"/>
    </xf>
    <xf numFmtId="0" fontId="0" fillId="6" borderId="1" xfId="0" quotePrefix="1" applyFont="1" applyFill="1" applyBorder="1" applyAlignment="1" applyProtection="1">
      <alignment horizontal="center" vertical="center"/>
      <protection locked="0"/>
    </xf>
    <xf numFmtId="0" fontId="0" fillId="6" borderId="1" xfId="0" applyFont="1" applyFill="1" applyBorder="1" applyAlignment="1" applyProtection="1">
      <alignment vertical="center"/>
      <protection locked="0"/>
    </xf>
    <xf numFmtId="164" fontId="0" fillId="6" borderId="1" xfId="0" applyNumberFormat="1" applyFont="1" applyFill="1" applyBorder="1" applyAlignment="1" applyProtection="1">
      <alignment horizontal="center" vertical="center"/>
      <protection locked="0"/>
    </xf>
    <xf numFmtId="3" fontId="0" fillId="6" borderId="1" xfId="0" applyNumberFormat="1" applyFont="1" applyFill="1" applyBorder="1" applyAlignment="1" applyProtection="1">
      <alignment horizontal="center" vertical="center"/>
      <protection locked="0"/>
    </xf>
    <xf numFmtId="164" fontId="0" fillId="6" borderId="1" xfId="0" applyNumberFormat="1" applyFont="1" applyFill="1" applyBorder="1" applyAlignment="1" applyProtection="1">
      <alignment vertical="center"/>
      <protection locked="0"/>
    </xf>
    <xf numFmtId="0" fontId="0" fillId="6" borderId="1" xfId="0" applyFont="1" applyFill="1" applyBorder="1"/>
    <xf numFmtId="0" fontId="6" fillId="6" borderId="1" xfId="1" applyFont="1" applyFill="1" applyBorder="1"/>
    <xf numFmtId="0" fontId="0" fillId="6" borderId="1" xfId="0" applyFill="1" applyBorder="1" applyAlignment="1">
      <alignment horizontal="center"/>
    </xf>
    <xf numFmtId="0" fontId="13" fillId="0" borderId="1" xfId="0" applyFont="1" applyBorder="1"/>
    <xf numFmtId="0" fontId="0" fillId="10" borderId="1" xfId="0" applyFill="1" applyBorder="1"/>
    <xf numFmtId="0" fontId="0" fillId="0" borderId="1" xfId="0" applyBorder="1" applyAlignment="1">
      <alignment vertical="center"/>
    </xf>
    <xf numFmtId="43" fontId="0" fillId="6" borderId="1" xfId="2" applyFont="1" applyFill="1" applyBorder="1" applyAlignment="1" applyProtection="1">
      <alignment horizontal="right" vertical="center"/>
      <protection locked="0"/>
    </xf>
    <xf numFmtId="165" fontId="0" fillId="6" borderId="1" xfId="2" applyNumberFormat="1" applyFont="1" applyFill="1" applyBorder="1" applyAlignment="1" applyProtection="1">
      <alignment vertical="center"/>
      <protection locked="0"/>
    </xf>
    <xf numFmtId="0" fontId="15" fillId="6" borderId="1" xfId="1" applyFont="1" applyFill="1" applyBorder="1"/>
    <xf numFmtId="0" fontId="16" fillId="8" borderId="1" xfId="0" quotePrefix="1" applyFont="1" applyFill="1" applyBorder="1" applyAlignment="1" applyProtection="1">
      <alignment horizontal="center" vertical="center"/>
      <protection locked="0"/>
    </xf>
    <xf numFmtId="0" fontId="17" fillId="0" borderId="1" xfId="0" applyFont="1" applyBorder="1"/>
    <xf numFmtId="0" fontId="17" fillId="0" borderId="1" xfId="0" applyFont="1" applyBorder="1" applyAlignment="1">
      <alignment horizontal="justify" vertical="center"/>
    </xf>
    <xf numFmtId="0" fontId="6" fillId="0" borderId="1" xfId="1" applyBorder="1"/>
    <xf numFmtId="0" fontId="18" fillId="0" borderId="1" xfId="0" applyFont="1" applyBorder="1"/>
    <xf numFmtId="0" fontId="8" fillId="11" borderId="1" xfId="0" applyFont="1" applyFill="1" applyBorder="1" applyAlignment="1">
      <alignment horizontal="center"/>
    </xf>
    <xf numFmtId="0" fontId="19" fillId="6" borderId="1" xfId="0" applyFont="1" applyFill="1" applyBorder="1"/>
    <xf numFmtId="0" fontId="18" fillId="6" borderId="1" xfId="0" applyFont="1" applyFill="1" applyBorder="1"/>
    <xf numFmtId="0" fontId="0" fillId="6" borderId="1" xfId="0" applyFill="1" applyBorder="1" applyAlignment="1" applyProtection="1">
      <alignment horizontal="left" vertical="center"/>
      <protection locked="0"/>
    </xf>
    <xf numFmtId="1" fontId="0" fillId="6" borderId="1" xfId="0" applyNumberFormat="1" applyFill="1" applyBorder="1" applyAlignment="1" applyProtection="1">
      <alignment horizontal="center" vertical="center"/>
      <protection locked="0"/>
    </xf>
    <xf numFmtId="0" fontId="13" fillId="6" borderId="1" xfId="0" applyFont="1" applyFill="1" applyBorder="1"/>
    <xf numFmtId="3" fontId="0" fillId="6" borderId="1" xfId="0" applyNumberFormat="1" applyFill="1" applyBorder="1" applyAlignment="1" applyProtection="1">
      <alignment vertical="center"/>
      <protection locked="0"/>
    </xf>
    <xf numFmtId="0" fontId="18" fillId="0" borderId="1" xfId="0" applyFont="1" applyBorder="1" applyAlignment="1">
      <alignment vertical="center"/>
    </xf>
    <xf numFmtId="0" fontId="8" fillId="6" borderId="1" xfId="0" applyFont="1" applyFill="1" applyBorder="1" applyAlignment="1" applyProtection="1">
      <alignment horizontal="center" vertical="center"/>
      <protection locked="0"/>
    </xf>
    <xf numFmtId="0" fontId="8" fillId="12" borderId="1" xfId="0" applyFont="1" applyFill="1" applyBorder="1" applyAlignment="1" applyProtection="1">
      <alignment horizontal="center" vertical="center"/>
      <protection locked="0"/>
    </xf>
    <xf numFmtId="0" fontId="0" fillId="6" borderId="1" xfId="0" applyFill="1" applyBorder="1" applyAlignment="1">
      <alignment horizontal="justify" vertical="center"/>
    </xf>
    <xf numFmtId="0" fontId="0" fillId="13" borderId="1" xfId="0" applyFill="1" applyBorder="1" applyAlignment="1" applyProtection="1">
      <alignment horizontal="center" vertical="center"/>
      <protection locked="0"/>
    </xf>
    <xf numFmtId="3" fontId="0" fillId="0" borderId="1" xfId="0" applyNumberFormat="1" applyBorder="1"/>
    <xf numFmtId="0" fontId="13" fillId="0" borderId="1" xfId="0" applyFont="1" applyBorder="1" applyAlignment="1">
      <alignment vertical="center"/>
    </xf>
    <xf numFmtId="0" fontId="0" fillId="14" borderId="1" xfId="0" applyFill="1" applyBorder="1" applyAlignment="1">
      <alignment horizontal="center"/>
    </xf>
    <xf numFmtId="0" fontId="8" fillId="15" borderId="1" xfId="0" applyFont="1" applyFill="1" applyBorder="1" applyAlignment="1">
      <alignment horizontal="center"/>
    </xf>
    <xf numFmtId="0" fontId="0" fillId="6" borderId="1" xfId="0" applyFill="1" applyBorder="1" applyAlignment="1">
      <alignment horizontal="left" vertical="center"/>
    </xf>
    <xf numFmtId="3" fontId="0" fillId="6" borderId="1" xfId="0" applyNumberFormat="1" applyFill="1" applyBorder="1" applyAlignment="1" applyProtection="1">
      <alignment horizontal="right" vertical="center"/>
      <protection locked="0"/>
    </xf>
    <xf numFmtId="3" fontId="0" fillId="0" borderId="1" xfId="0" applyNumberFormat="1" applyBorder="1" applyAlignment="1">
      <alignment horizontal="right"/>
    </xf>
    <xf numFmtId="0" fontId="0" fillId="0" borderId="1" xfId="0" applyBorder="1" applyAlignment="1">
      <alignment horizontal="right"/>
    </xf>
    <xf numFmtId="43" fontId="0" fillId="0" borderId="1" xfId="3" applyFont="1" applyBorder="1" applyAlignment="1"/>
    <xf numFmtId="0" fontId="0" fillId="16" borderId="1" xfId="0" applyFill="1" applyBorder="1" applyAlignment="1" applyProtection="1">
      <alignment vertical="center"/>
      <protection locked="0"/>
    </xf>
    <xf numFmtId="164" fontId="0" fillId="0" borderId="1" xfId="0" applyNumberFormat="1" applyFill="1" applyBorder="1" applyAlignment="1" applyProtection="1">
      <alignment horizontal="center" vertical="center"/>
      <protection locked="0"/>
    </xf>
    <xf numFmtId="43" fontId="0" fillId="6" borderId="1" xfId="2" applyFont="1" applyFill="1" applyBorder="1" applyAlignment="1">
      <alignment horizontal="right"/>
    </xf>
    <xf numFmtId="43" fontId="0" fillId="6" borderId="1" xfId="3" applyFont="1" applyFill="1" applyBorder="1" applyAlignment="1">
      <alignment horizontal="right"/>
    </xf>
    <xf numFmtId="14" fontId="0" fillId="6" borderId="1" xfId="0" applyNumberFormat="1" applyFill="1" applyBorder="1" applyAlignment="1" applyProtection="1">
      <alignment vertical="center"/>
      <protection locked="0"/>
    </xf>
    <xf numFmtId="0" fontId="0" fillId="17" borderId="1" xfId="0" quotePrefix="1" applyFill="1" applyBorder="1" applyAlignment="1" applyProtection="1">
      <alignment horizontal="center" vertical="center"/>
      <protection locked="0"/>
    </xf>
    <xf numFmtId="164" fontId="0" fillId="17" borderId="1" xfId="0" applyNumberFormat="1" applyFill="1" applyBorder="1" applyAlignment="1" applyProtection="1">
      <alignment horizontal="center" vertical="center"/>
      <protection locked="0"/>
    </xf>
    <xf numFmtId="14" fontId="0" fillId="0" borderId="1" xfId="0" applyNumberFormat="1" applyBorder="1"/>
    <xf numFmtId="43" fontId="20" fillId="6" borderId="1" xfId="2" applyFont="1" applyFill="1" applyBorder="1" applyAlignment="1">
      <alignment horizontal="right"/>
    </xf>
    <xf numFmtId="164" fontId="1" fillId="6" borderId="1" xfId="0" applyNumberFormat="1" applyFont="1" applyFill="1" applyBorder="1" applyAlignment="1" applyProtection="1">
      <alignment vertical="center"/>
      <protection locked="0"/>
    </xf>
    <xf numFmtId="0" fontId="0" fillId="0" borderId="1" xfId="0" applyBorder="1" applyAlignment="1">
      <alignment horizontal="center" wrapText="1"/>
    </xf>
    <xf numFmtId="43" fontId="0" fillId="6" borderId="1" xfId="2" applyFont="1" applyFill="1" applyBorder="1" applyAlignment="1">
      <alignment horizontal="right" vertical="center"/>
    </xf>
    <xf numFmtId="43" fontId="0" fillId="0" borderId="1" xfId="2" applyFont="1" applyBorder="1" applyAlignment="1">
      <alignment horizontal="right" vertical="center"/>
    </xf>
    <xf numFmtId="0" fontId="8" fillId="6" borderId="1" xfId="0" quotePrefix="1" applyFont="1" applyFill="1" applyBorder="1" applyAlignment="1" applyProtection="1">
      <alignment horizontal="center" vertical="center"/>
      <protection locked="0"/>
    </xf>
    <xf numFmtId="0" fontId="21" fillId="6" borderId="1" xfId="0" quotePrefix="1" applyFont="1" applyFill="1" applyBorder="1" applyAlignment="1" applyProtection="1">
      <alignment horizontal="center" vertical="center"/>
      <protection locked="0"/>
    </xf>
    <xf numFmtId="43" fontId="22" fillId="6" borderId="1" xfId="2" applyFont="1" applyFill="1" applyBorder="1" applyAlignment="1" applyProtection="1">
      <alignment horizontal="right" vertical="center"/>
      <protection locked="0"/>
    </xf>
    <xf numFmtId="3" fontId="0" fillId="0" borderId="1" xfId="0" applyNumberFormat="1" applyBorder="1" applyAlignment="1">
      <alignment horizontal="center"/>
    </xf>
    <xf numFmtId="0" fontId="10" fillId="17" borderId="1" xfId="0" quotePrefix="1" applyFont="1" applyFill="1" applyBorder="1" applyAlignment="1" applyProtection="1">
      <alignment horizontal="center" vertical="center"/>
      <protection locked="0"/>
    </xf>
    <xf numFmtId="43" fontId="0" fillId="0" borderId="1" xfId="2" applyFont="1" applyBorder="1" applyAlignment="1">
      <alignment horizontal="right"/>
    </xf>
    <xf numFmtId="0" fontId="8" fillId="11" borderId="1" xfId="0" applyFont="1" applyFill="1" applyBorder="1" applyAlignment="1">
      <alignment horizontal="center" vertical="center"/>
    </xf>
    <xf numFmtId="43" fontId="0" fillId="0" borderId="1" xfId="2" applyFont="1" applyFill="1" applyBorder="1" applyAlignment="1">
      <alignment horizontal="right"/>
    </xf>
    <xf numFmtId="0" fontId="0" fillId="0" borderId="1" xfId="0" applyFill="1" applyBorder="1" applyAlignment="1" applyProtection="1">
      <alignment horizontal="left" vertical="center"/>
      <protection locked="0"/>
    </xf>
    <xf numFmtId="43" fontId="0" fillId="0" borderId="1" xfId="2" applyFont="1" applyFill="1" applyBorder="1" applyAlignment="1">
      <alignment horizontal="right" vertical="center"/>
    </xf>
    <xf numFmtId="3" fontId="0" fillId="0" borderId="1" xfId="0" applyNumberFormat="1" applyFill="1" applyBorder="1" applyAlignment="1">
      <alignment horizontal="center"/>
    </xf>
    <xf numFmtId="0" fontId="0" fillId="6" borderId="1" xfId="0" applyFill="1" applyBorder="1" applyAlignment="1" applyProtection="1">
      <alignment horizontal="center" vertical="center"/>
      <protection locked="0"/>
    </xf>
    <xf numFmtId="49" fontId="4" fillId="2" borderId="1" xfId="0" applyNumberFormat="1" applyFont="1" applyFill="1" applyBorder="1" applyAlignment="1">
      <alignment horizontal="center" vertical="center" wrapText="1"/>
    </xf>
    <xf numFmtId="49" fontId="0" fillId="6" borderId="1" xfId="0" applyNumberFormat="1" applyFill="1" applyBorder="1" applyAlignment="1" applyProtection="1">
      <alignment horizontal="center" vertical="center"/>
      <protection locked="0"/>
    </xf>
    <xf numFmtId="49" fontId="0" fillId="6" borderId="1" xfId="0" applyNumberFormat="1" applyFill="1" applyBorder="1" applyAlignment="1">
      <alignment horizontal="center"/>
    </xf>
    <xf numFmtId="49" fontId="0" fillId="6" borderId="1" xfId="0" applyNumberFormat="1" applyFont="1" applyFill="1" applyBorder="1" applyAlignment="1" applyProtection="1">
      <alignment horizontal="center" vertical="center"/>
      <protection locked="0"/>
    </xf>
    <xf numFmtId="49" fontId="0" fillId="0" borderId="1" xfId="0" applyNumberFormat="1" applyBorder="1"/>
    <xf numFmtId="49" fontId="0" fillId="6" borderId="1" xfId="0" applyNumberFormat="1" applyFill="1" applyBorder="1" applyAlignment="1" applyProtection="1">
      <alignment horizontal="right" vertical="center"/>
      <protection locked="0"/>
    </xf>
    <xf numFmtId="49" fontId="0" fillId="0" borderId="1" xfId="0" applyNumberFormat="1" applyBorder="1" applyAlignment="1">
      <alignment horizontal="right"/>
    </xf>
    <xf numFmtId="49" fontId="0" fillId="6" borderId="1" xfId="0" applyNumberFormat="1" applyFill="1" applyBorder="1" applyAlignment="1" applyProtection="1">
      <alignment vertical="center"/>
      <protection locked="0"/>
    </xf>
    <xf numFmtId="49" fontId="0" fillId="6" borderId="1" xfId="0" applyNumberFormat="1" applyFill="1" applyBorder="1" applyAlignment="1" applyProtection="1">
      <alignment horizontal="left" vertical="center"/>
      <protection locked="0"/>
    </xf>
    <xf numFmtId="49" fontId="0" fillId="0" borderId="1" xfId="0" applyNumberFormat="1" applyBorder="1" applyAlignment="1">
      <alignment horizontal="center"/>
    </xf>
    <xf numFmtId="49" fontId="0" fillId="0" borderId="1" xfId="0" applyNumberFormat="1" applyFill="1" applyBorder="1" applyAlignment="1">
      <alignment horizontal="center"/>
    </xf>
    <xf numFmtId="0" fontId="23" fillId="18" borderId="2" xfId="5" applyFont="1" applyFill="1" applyBorder="1" applyAlignment="1">
      <alignment horizontal="center" vertical="center"/>
    </xf>
    <xf numFmtId="0" fontId="23" fillId="18" borderId="2" xfId="5" applyFont="1" applyFill="1" applyBorder="1" applyAlignment="1">
      <alignment vertical="center"/>
    </xf>
    <xf numFmtId="0" fontId="23" fillId="18" borderId="3" xfId="5" applyFont="1" applyFill="1" applyBorder="1" applyAlignment="1">
      <alignment horizontal="center" vertical="center"/>
    </xf>
    <xf numFmtId="0" fontId="23" fillId="19" borderId="3" xfId="5" applyFont="1" applyFill="1" applyBorder="1" applyAlignment="1">
      <alignment vertical="center"/>
    </xf>
    <xf numFmtId="0" fontId="23" fillId="18" borderId="4" xfId="5" applyFont="1" applyFill="1" applyBorder="1" applyAlignment="1">
      <alignment horizontal="center" vertical="center"/>
    </xf>
    <xf numFmtId="0" fontId="24" fillId="8" borderId="5" xfId="5" applyFont="1" applyFill="1" applyBorder="1" applyAlignment="1">
      <alignment horizontal="center" vertical="center"/>
    </xf>
    <xf numFmtId="0" fontId="24" fillId="8" borderId="5" xfId="5" applyFont="1" applyFill="1" applyBorder="1" applyAlignment="1">
      <alignment horizontal="center" vertical="center" wrapText="1"/>
    </xf>
    <xf numFmtId="0" fontId="2" fillId="8" borderId="5" xfId="5" applyFont="1" applyFill="1" applyBorder="1" applyAlignment="1">
      <alignment horizontal="center" vertical="center" wrapText="1"/>
    </xf>
    <xf numFmtId="1" fontId="2" fillId="8" borderId="5" xfId="5" applyNumberFormat="1" applyFont="1" applyFill="1" applyBorder="1" applyAlignment="1">
      <alignment horizontal="center" vertical="center" wrapText="1"/>
    </xf>
    <xf numFmtId="166" fontId="2" fillId="8" borderId="5" xfId="5" applyNumberFormat="1" applyFont="1" applyFill="1" applyBorder="1" applyAlignment="1">
      <alignment horizontal="center" vertical="center" wrapText="1"/>
    </xf>
    <xf numFmtId="49" fontId="2" fillId="8" borderId="5" xfId="5" applyNumberFormat="1" applyFont="1" applyFill="1" applyBorder="1" applyAlignment="1">
      <alignment horizontal="center" vertical="center" wrapText="1"/>
    </xf>
    <xf numFmtId="167" fontId="2" fillId="8" borderId="5" xfId="5" applyNumberFormat="1" applyFont="1" applyFill="1" applyBorder="1" applyAlignment="1">
      <alignment horizontal="center" vertical="center" wrapText="1"/>
    </xf>
    <xf numFmtId="169" fontId="2" fillId="8" borderId="5" xfId="6" applyNumberFormat="1" applyFont="1" applyFill="1" applyBorder="1" applyAlignment="1">
      <alignment horizontal="center" vertical="center" wrapText="1"/>
    </xf>
    <xf numFmtId="167" fontId="25" fillId="8" borderId="5" xfId="5" applyNumberFormat="1" applyFont="1" applyFill="1" applyBorder="1" applyAlignment="1">
      <alignment horizontal="center" vertical="center" wrapText="1"/>
    </xf>
    <xf numFmtId="0" fontId="8" fillId="20" borderId="6" xfId="5" applyFont="1" applyFill="1" applyBorder="1" applyAlignment="1">
      <alignment horizontal="center" vertical="center" wrapText="1"/>
    </xf>
    <xf numFmtId="0" fontId="26" fillId="21" borderId="1" xfId="5" applyFont="1" applyFill="1" applyBorder="1" applyAlignment="1">
      <alignment horizontal="center" vertical="center" wrapText="1"/>
    </xf>
    <xf numFmtId="0" fontId="26" fillId="20" borderId="1" xfId="5" applyFont="1" applyFill="1" applyBorder="1" applyAlignment="1">
      <alignment horizontal="center" vertical="center" wrapText="1"/>
    </xf>
    <xf numFmtId="0" fontId="26" fillId="20" borderId="1" xfId="5" applyFont="1" applyFill="1" applyBorder="1" applyAlignment="1">
      <alignment horizontal="center" vertical="center"/>
    </xf>
    <xf numFmtId="14" fontId="26" fillId="21" borderId="1" xfId="5" applyNumberFormat="1" applyFont="1" applyFill="1" applyBorder="1" applyAlignment="1">
      <alignment horizontal="center" vertical="center"/>
    </xf>
    <xf numFmtId="14" fontId="26" fillId="22" borderId="5" xfId="5" applyNumberFormat="1" applyFont="1" applyFill="1" applyBorder="1" applyAlignment="1">
      <alignment horizontal="center" vertical="center"/>
    </xf>
    <xf numFmtId="14" fontId="26" fillId="22" borderId="1" xfId="5" applyNumberFormat="1" applyFont="1" applyFill="1" applyBorder="1" applyAlignment="1">
      <alignment horizontal="center" vertical="center" wrapText="1"/>
    </xf>
    <xf numFmtId="14" fontId="26" fillId="23" borderId="1" xfId="5" applyNumberFormat="1" applyFont="1" applyFill="1" applyBorder="1" applyAlignment="1">
      <alignment horizontal="center" vertical="center" wrapText="1"/>
    </xf>
    <xf numFmtId="0" fontId="26" fillId="24" borderId="1" xfId="5" applyFont="1" applyFill="1" applyBorder="1" applyAlignment="1">
      <alignment horizontal="center" vertical="center" wrapText="1"/>
    </xf>
    <xf numFmtId="0" fontId="26" fillId="25" borderId="1" xfId="5" applyFont="1" applyFill="1" applyBorder="1" applyAlignment="1">
      <alignment horizontal="center" vertical="center" wrapText="1"/>
    </xf>
    <xf numFmtId="0" fontId="9" fillId="0" borderId="0" xfId="5"/>
    <xf numFmtId="0" fontId="9" fillId="6" borderId="1" xfId="5" applyFill="1" applyBorder="1" applyAlignment="1" applyProtection="1">
      <alignment vertical="center"/>
      <protection locked="0"/>
    </xf>
    <xf numFmtId="164" fontId="9" fillId="6" borderId="1" xfId="5" applyNumberFormat="1" applyFill="1" applyBorder="1" applyAlignment="1" applyProtection="1">
      <alignment vertical="center"/>
      <protection locked="0"/>
    </xf>
    <xf numFmtId="0" fontId="9" fillId="6" borderId="1" xfId="5" applyFill="1" applyBorder="1"/>
    <xf numFmtId="4" fontId="9" fillId="6" borderId="1" xfId="5" applyNumberFormat="1" applyFill="1" applyBorder="1" applyAlignment="1" applyProtection="1">
      <alignment vertical="center"/>
      <protection locked="0"/>
    </xf>
    <xf numFmtId="0" fontId="9" fillId="16" borderId="1" xfId="5" applyFill="1" applyBorder="1" applyAlignment="1" applyProtection="1">
      <alignment vertical="center"/>
      <protection locked="0"/>
    </xf>
    <xf numFmtId="3" fontId="9" fillId="16" borderId="7" xfId="5" applyNumberFormat="1" applyFill="1" applyBorder="1" applyAlignment="1" applyProtection="1">
      <alignment horizontal="center" vertical="center"/>
      <protection locked="0"/>
    </xf>
    <xf numFmtId="0" fontId="27" fillId="0" borderId="0" xfId="5" applyFont="1"/>
    <xf numFmtId="14" fontId="9" fillId="6" borderId="1" xfId="5" applyNumberFormat="1" applyFill="1" applyBorder="1"/>
    <xf numFmtId="4" fontId="9" fillId="6" borderId="1" xfId="5" applyNumberFormat="1" applyFill="1" applyBorder="1"/>
    <xf numFmtId="3" fontId="9" fillId="6" borderId="1" xfId="5" applyNumberFormat="1" applyFill="1" applyBorder="1" applyAlignment="1" applyProtection="1">
      <alignment vertical="center"/>
      <protection locked="0"/>
    </xf>
    <xf numFmtId="0" fontId="28" fillId="0" borderId="0" xfId="5" applyFont="1"/>
    <xf numFmtId="164" fontId="9" fillId="16" borderId="0" xfId="5" applyNumberFormat="1" applyFill="1" applyBorder="1" applyAlignment="1" applyProtection="1">
      <alignment vertical="center"/>
      <protection locked="0"/>
    </xf>
    <xf numFmtId="14" fontId="9" fillId="0" borderId="0" xfId="5" applyNumberFormat="1"/>
    <xf numFmtId="14" fontId="9" fillId="0" borderId="0" xfId="5" applyNumberFormat="1" applyBorder="1"/>
    <xf numFmtId="0" fontId="29" fillId="0" borderId="0" xfId="5" applyFont="1"/>
    <xf numFmtId="14" fontId="9" fillId="6" borderId="1" xfId="5" applyNumberFormat="1" applyFill="1" applyBorder="1" applyAlignment="1">
      <alignment horizontal="right"/>
    </xf>
    <xf numFmtId="0" fontId="30" fillId="0" borderId="0" xfId="5" applyFont="1"/>
    <xf numFmtId="3" fontId="9" fillId="6" borderId="1" xfId="5" applyNumberFormat="1" applyFill="1" applyBorder="1" applyAlignment="1" applyProtection="1">
      <alignment horizontal="center" vertical="center"/>
      <protection locked="0"/>
    </xf>
    <xf numFmtId="0" fontId="30" fillId="6" borderId="1" xfId="5" applyFont="1" applyFill="1" applyBorder="1" applyAlignment="1">
      <alignment vertical="center" wrapText="1"/>
    </xf>
    <xf numFmtId="0" fontId="9" fillId="0" borderId="0" xfId="5" applyBorder="1"/>
    <xf numFmtId="1" fontId="31" fillId="6" borderId="1" xfId="7" applyNumberFormat="1" applyFont="1" applyFill="1" applyBorder="1"/>
    <xf numFmtId="1" fontId="1" fillId="6" borderId="1" xfId="7" applyNumberFormat="1" applyFill="1" applyBorder="1" applyAlignment="1" applyProtection="1">
      <alignment horizontal="right" vertical="center"/>
      <protection locked="0"/>
    </xf>
    <xf numFmtId="4" fontId="32" fillId="6" borderId="1" xfId="5" applyNumberFormat="1" applyFont="1" applyFill="1" applyBorder="1"/>
    <xf numFmtId="0" fontId="30" fillId="6" borderId="1" xfId="5" applyFont="1" applyFill="1" applyBorder="1"/>
    <xf numFmtId="0" fontId="23" fillId="18" borderId="1" xfId="5" applyFont="1" applyFill="1" applyBorder="1" applyAlignment="1">
      <alignment horizontal="center" vertical="center"/>
    </xf>
    <xf numFmtId="0" fontId="23" fillId="18" borderId="1" xfId="5" applyFont="1" applyFill="1" applyBorder="1" applyAlignment="1">
      <alignment vertical="center"/>
    </xf>
    <xf numFmtId="0" fontId="23" fillId="8" borderId="1" xfId="5" applyFont="1" applyFill="1" applyBorder="1" applyAlignment="1">
      <alignment vertical="center" wrapText="1"/>
    </xf>
    <xf numFmtId="0" fontId="23" fillId="19" borderId="1" xfId="5" applyFont="1" applyFill="1" applyBorder="1" applyAlignment="1">
      <alignment horizontal="center" vertical="center"/>
    </xf>
    <xf numFmtId="0" fontId="23" fillId="8" borderId="1" xfId="5" applyFont="1" applyFill="1" applyBorder="1" applyAlignment="1">
      <alignment vertical="center"/>
    </xf>
    <xf numFmtId="0" fontId="2" fillId="8" borderId="1" xfId="5" applyFont="1" applyFill="1" applyBorder="1" applyAlignment="1">
      <alignment horizontal="center" vertical="center" wrapText="1"/>
    </xf>
    <xf numFmtId="0" fontId="2" fillId="8" borderId="1" xfId="5" applyFont="1" applyFill="1" applyBorder="1" applyAlignment="1">
      <alignment horizontal="center" vertical="center"/>
    </xf>
    <xf numFmtId="167" fontId="2" fillId="8" borderId="1" xfId="5" applyNumberFormat="1" applyFont="1" applyFill="1" applyBorder="1" applyAlignment="1">
      <alignment horizontal="center" vertical="center" wrapText="1"/>
    </xf>
    <xf numFmtId="167" fontId="25" fillId="8" borderId="1" xfId="5" applyNumberFormat="1" applyFont="1" applyFill="1" applyBorder="1" applyAlignment="1">
      <alignment horizontal="center" vertical="center" wrapText="1"/>
    </xf>
    <xf numFmtId="0" fontId="8" fillId="20" borderId="1" xfId="5" applyFont="1" applyFill="1" applyBorder="1" applyAlignment="1">
      <alignment horizontal="center" vertical="center" wrapText="1"/>
    </xf>
    <xf numFmtId="14" fontId="26" fillId="22" borderId="1" xfId="5" applyNumberFormat="1" applyFont="1" applyFill="1" applyBorder="1" applyAlignment="1">
      <alignment horizontal="center" vertical="center"/>
    </xf>
    <xf numFmtId="0" fontId="9" fillId="0" borderId="1" xfId="5" applyBorder="1"/>
    <xf numFmtId="0" fontId="9" fillId="0" borderId="1" xfId="5" applyFill="1" applyBorder="1" applyAlignment="1" applyProtection="1">
      <alignment vertical="center"/>
      <protection locked="0"/>
    </xf>
    <xf numFmtId="0" fontId="9" fillId="0" borderId="1" xfId="5" quotePrefix="1" applyFill="1" applyBorder="1" applyAlignment="1" applyProtection="1">
      <alignment horizontal="center" vertical="center"/>
      <protection locked="0"/>
    </xf>
    <xf numFmtId="165" fontId="9" fillId="0" borderId="1" xfId="5" applyNumberFormat="1" applyBorder="1"/>
    <xf numFmtId="0" fontId="9" fillId="6" borderId="1" xfId="5" applyFill="1" applyBorder="1" applyAlignment="1">
      <alignment horizontal="right"/>
    </xf>
    <xf numFmtId="3" fontId="9" fillId="16" borderId="1" xfId="5" applyNumberFormat="1" applyFill="1" applyBorder="1" applyAlignment="1" applyProtection="1">
      <alignment horizontal="center" vertical="center"/>
      <protection locked="0"/>
    </xf>
    <xf numFmtId="14" fontId="9" fillId="6" borderId="1" xfId="5" applyNumberFormat="1" applyFill="1" applyBorder="1" applyAlignment="1" applyProtection="1">
      <alignment vertical="center"/>
      <protection locked="0"/>
    </xf>
    <xf numFmtId="1" fontId="9" fillId="6" borderId="1" xfId="5" applyNumberFormat="1" applyFill="1" applyBorder="1" applyAlignment="1" applyProtection="1">
      <alignment horizontal="center" vertical="center"/>
      <protection locked="0"/>
    </xf>
    <xf numFmtId="3" fontId="9" fillId="6" borderId="1" xfId="5" applyNumberFormat="1" applyFill="1" applyBorder="1"/>
    <xf numFmtId="14" fontId="9" fillId="0" borderId="1" xfId="5" applyNumberFormat="1" applyBorder="1"/>
    <xf numFmtId="3" fontId="9" fillId="6" borderId="1" xfId="5" applyNumberFormat="1" applyFill="1" applyBorder="1" applyAlignment="1">
      <alignment horizontal="center"/>
    </xf>
    <xf numFmtId="0" fontId="30" fillId="0" borderId="1" xfId="5" applyFont="1" applyBorder="1"/>
    <xf numFmtId="0" fontId="33" fillId="6" borderId="1" xfId="5" applyFont="1" applyFill="1" applyBorder="1" applyAlignment="1">
      <alignment vertical="top" wrapText="1"/>
    </xf>
    <xf numFmtId="0" fontId="9" fillId="6" borderId="1" xfId="5" applyFill="1" applyBorder="1" applyAlignment="1" applyProtection="1">
      <alignment horizontal="right" vertical="center"/>
      <protection locked="0"/>
    </xf>
    <xf numFmtId="0" fontId="27" fillId="0" borderId="1" xfId="5" applyFont="1" applyBorder="1"/>
    <xf numFmtId="3" fontId="9" fillId="6" borderId="1" xfId="5" applyNumberFormat="1" applyFill="1" applyBorder="1" applyAlignment="1">
      <alignment horizontal="right"/>
    </xf>
    <xf numFmtId="0" fontId="18" fillId="0" borderId="1" xfId="5" applyFont="1" applyBorder="1" applyAlignment="1">
      <alignment vertical="center"/>
    </xf>
    <xf numFmtId="0" fontId="34" fillId="0" borderId="1" xfId="5" applyFont="1" applyBorder="1"/>
    <xf numFmtId="0" fontId="32" fillId="6" borderId="1" xfId="5" applyFont="1" applyFill="1" applyBorder="1" applyAlignment="1">
      <alignment wrapText="1"/>
    </xf>
    <xf numFmtId="0" fontId="18" fillId="0" borderId="1" xfId="5" applyFont="1" applyBorder="1"/>
    <xf numFmtId="16" fontId="9" fillId="6" borderId="1" xfId="5" applyNumberFormat="1" applyFill="1" applyBorder="1"/>
    <xf numFmtId="164" fontId="9" fillId="0" borderId="1" xfId="5" applyNumberFormat="1" applyFill="1" applyBorder="1" applyAlignment="1" applyProtection="1">
      <alignment vertical="center"/>
      <protection locked="0"/>
    </xf>
    <xf numFmtId="4" fontId="9" fillId="6" borderId="1" xfId="5" applyNumberFormat="1" applyFill="1" applyBorder="1" applyAlignment="1" applyProtection="1">
      <alignment horizontal="center" vertical="center"/>
      <protection locked="0"/>
    </xf>
    <xf numFmtId="3" fontId="9" fillId="0" borderId="1" xfId="5" applyNumberFormat="1" applyBorder="1"/>
    <xf numFmtId="164" fontId="9" fillId="16" borderId="1" xfId="5" applyNumberFormat="1" applyFill="1" applyBorder="1" applyAlignment="1" applyProtection="1">
      <alignment vertical="center"/>
      <protection locked="0"/>
    </xf>
    <xf numFmtId="3" fontId="9" fillId="0" borderId="1" xfId="5" applyNumberFormat="1" applyBorder="1" applyAlignment="1" applyProtection="1">
      <alignment horizontal="center" vertical="center"/>
      <protection locked="0"/>
    </xf>
    <xf numFmtId="16" fontId="9" fillId="6" borderId="1" xfId="5" applyNumberFormat="1" applyFill="1" applyBorder="1" applyAlignment="1" applyProtection="1">
      <alignment vertical="center"/>
      <protection locked="0"/>
    </xf>
    <xf numFmtId="0" fontId="9" fillId="6" borderId="1" xfId="5" applyFill="1" applyBorder="1" applyAlignment="1">
      <alignment horizontal="left"/>
    </xf>
    <xf numFmtId="43" fontId="0" fillId="6" borderId="1" xfId="3" applyFont="1" applyFill="1" applyBorder="1"/>
    <xf numFmtId="0" fontId="35" fillId="0" borderId="1" xfId="5" applyFont="1" applyBorder="1"/>
    <xf numFmtId="3" fontId="6" fillId="6" borderId="8" xfId="1" applyNumberFormat="1" applyFill="1" applyBorder="1"/>
    <xf numFmtId="0" fontId="9" fillId="6" borderId="1" xfId="0" applyFont="1" applyFill="1" applyBorder="1" applyAlignment="1">
      <alignment horizontal="left" vertical="center"/>
    </xf>
    <xf numFmtId="0" fontId="0" fillId="6" borderId="1" xfId="0" applyFont="1" applyFill="1" applyBorder="1" applyAlignment="1" applyProtection="1">
      <alignment horizontal="left" vertical="center"/>
      <protection locked="0"/>
    </xf>
    <xf numFmtId="164" fontId="0" fillId="6" borderId="1" xfId="0" applyNumberFormat="1" applyFont="1" applyFill="1" applyBorder="1" applyAlignment="1" applyProtection="1">
      <alignment horizontal="left" vertical="center"/>
      <protection locked="0"/>
    </xf>
    <xf numFmtId="0" fontId="0" fillId="6" borderId="1" xfId="0" applyFont="1" applyFill="1" applyBorder="1" applyAlignment="1">
      <alignment horizontal="left" vertical="center"/>
    </xf>
    <xf numFmtId="3" fontId="0" fillId="6" borderId="1" xfId="0" applyNumberFormat="1" applyFont="1" applyFill="1" applyBorder="1" applyAlignment="1" applyProtection="1">
      <alignment horizontal="left" vertical="center"/>
      <protection locked="0"/>
    </xf>
    <xf numFmtId="0" fontId="0" fillId="0" borderId="1" xfId="0" applyFont="1" applyBorder="1" applyAlignment="1">
      <alignment horizontal="left" vertical="center"/>
    </xf>
    <xf numFmtId="168" fontId="0" fillId="6" borderId="1" xfId="6" applyFont="1" applyFill="1" applyBorder="1" applyAlignment="1" applyProtection="1">
      <alignment horizontal="left" vertical="center"/>
      <protection locked="0"/>
    </xf>
    <xf numFmtId="1" fontId="0" fillId="6" borderId="1" xfId="0" applyNumberFormat="1" applyFont="1" applyFill="1" applyBorder="1" applyAlignment="1" applyProtection="1">
      <alignment horizontal="left" vertical="center"/>
      <protection locked="0"/>
    </xf>
    <xf numFmtId="43" fontId="0" fillId="6" borderId="1" xfId="2" applyFont="1" applyFill="1" applyBorder="1" applyAlignment="1" applyProtection="1">
      <alignment horizontal="left" vertical="center"/>
      <protection locked="0"/>
    </xf>
    <xf numFmtId="0" fontId="9" fillId="0" borderId="1" xfId="0" applyFont="1" applyBorder="1" applyAlignment="1">
      <alignment horizontal="left" vertical="center"/>
    </xf>
    <xf numFmtId="0" fontId="18" fillId="0" borderId="1" xfId="0" applyFont="1" applyBorder="1" applyAlignment="1">
      <alignment horizontal="left" vertical="center"/>
    </xf>
    <xf numFmtId="0" fontId="0" fillId="13" borderId="1" xfId="0" applyFont="1" applyFill="1" applyBorder="1" applyAlignment="1" applyProtection="1">
      <alignment horizontal="left" vertical="center"/>
      <protection locked="0"/>
    </xf>
    <xf numFmtId="43" fontId="0" fillId="6" borderId="1" xfId="2" applyFont="1" applyFill="1" applyBorder="1" applyAlignment="1">
      <alignment horizontal="left" vertical="center"/>
    </xf>
    <xf numFmtId="0" fontId="18" fillId="6" borderId="1" xfId="0" applyFont="1" applyFill="1" applyBorder="1" applyAlignment="1">
      <alignment horizontal="left" vertical="center"/>
    </xf>
    <xf numFmtId="0" fontId="8" fillId="11" borderId="1" xfId="0" applyFont="1" applyFill="1" applyBorder="1" applyAlignment="1">
      <alignment horizontal="left" vertical="center"/>
    </xf>
    <xf numFmtId="14" fontId="0" fillId="0" borderId="1" xfId="0" quotePrefix="1" applyNumberFormat="1" applyFont="1"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0" fillId="14" borderId="1" xfId="0" applyFont="1" applyFill="1" applyBorder="1" applyAlignment="1" applyProtection="1">
      <alignment horizontal="left" vertical="center"/>
      <protection locked="0"/>
    </xf>
    <xf numFmtId="165" fontId="0" fillId="6" borderId="1" xfId="2" applyNumberFormat="1" applyFont="1" applyFill="1" applyBorder="1" applyAlignment="1" applyProtection="1">
      <alignment horizontal="left" vertical="center"/>
      <protection locked="0"/>
    </xf>
    <xf numFmtId="164" fontId="0" fillId="16" borderId="1" xfId="0" applyNumberFormat="1" applyFont="1" applyFill="1" applyBorder="1" applyAlignment="1" applyProtection="1">
      <alignment horizontal="left" vertical="center"/>
      <protection locked="0"/>
    </xf>
    <xf numFmtId="0" fontId="0" fillId="11" borderId="1" xfId="0" applyFont="1" applyFill="1" applyBorder="1" applyAlignment="1" applyProtection="1">
      <alignment horizontal="left" vertical="center"/>
      <protection locked="0"/>
    </xf>
    <xf numFmtId="0" fontId="0" fillId="12" borderId="1" xfId="0" applyFont="1" applyFill="1" applyBorder="1" applyAlignment="1" applyProtection="1">
      <alignment horizontal="left" vertical="center"/>
      <protection locked="0"/>
    </xf>
    <xf numFmtId="0" fontId="0" fillId="0" borderId="0" xfId="0" applyFont="1" applyAlignment="1">
      <alignment horizontal="left" vertical="center"/>
    </xf>
    <xf numFmtId="0" fontId="8" fillId="9" borderId="1" xfId="0" applyFont="1" applyFill="1" applyBorder="1" applyAlignment="1">
      <alignment horizontal="left" vertical="center"/>
    </xf>
    <xf numFmtId="168" fontId="0" fillId="0" borderId="1" xfId="6" applyFont="1" applyBorder="1" applyAlignment="1">
      <alignment horizontal="left" vertical="center"/>
    </xf>
    <xf numFmtId="4" fontId="0" fillId="0" borderId="1" xfId="0" applyNumberFormat="1" applyFont="1" applyBorder="1" applyAlignment="1">
      <alignment horizontal="left" vertical="center"/>
    </xf>
    <xf numFmtId="0" fontId="6" fillId="6" borderId="1" xfId="4" applyFont="1" applyFill="1" applyBorder="1" applyAlignment="1">
      <alignment horizontal="left" vertical="center"/>
    </xf>
    <xf numFmtId="3" fontId="0" fillId="0" borderId="1" xfId="0" applyNumberFormat="1" applyFont="1" applyBorder="1" applyAlignment="1">
      <alignment horizontal="left" vertical="center"/>
    </xf>
    <xf numFmtId="3" fontId="0" fillId="6" borderId="1" xfId="0" applyNumberFormat="1" applyFont="1" applyFill="1" applyBorder="1" applyAlignment="1">
      <alignment horizontal="left" vertical="center"/>
    </xf>
    <xf numFmtId="43" fontId="0" fillId="0" borderId="1" xfId="2" applyFont="1" applyBorder="1" applyAlignment="1">
      <alignment horizontal="left" vertical="center"/>
    </xf>
    <xf numFmtId="168" fontId="0" fillId="6" borderId="1" xfId="6" applyFont="1" applyFill="1" applyBorder="1" applyAlignment="1">
      <alignment horizontal="left" vertical="center"/>
    </xf>
    <xf numFmtId="0" fontId="8" fillId="0" borderId="1" xfId="0" applyFont="1" applyBorder="1" applyAlignment="1">
      <alignment horizontal="left" vertical="center"/>
    </xf>
    <xf numFmtId="0" fontId="6" fillId="6" borderId="1" xfId="1" applyFont="1" applyFill="1" applyBorder="1" applyAlignment="1">
      <alignment horizontal="left" vertical="center"/>
    </xf>
    <xf numFmtId="4" fontId="0" fillId="6" borderId="1" xfId="0" applyNumberFormat="1" applyFont="1" applyFill="1" applyBorder="1" applyAlignment="1">
      <alignment horizontal="left" vertical="center"/>
    </xf>
    <xf numFmtId="0" fontId="0" fillId="6" borderId="0" xfId="0" applyFont="1" applyFill="1" applyAlignment="1">
      <alignment horizontal="left" vertical="center"/>
    </xf>
    <xf numFmtId="14" fontId="0" fillId="0" borderId="1" xfId="0" applyNumberFormat="1" applyFont="1" applyBorder="1" applyAlignment="1">
      <alignment horizontal="left" vertical="center"/>
    </xf>
    <xf numFmtId="14" fontId="0" fillId="6" borderId="1" xfId="0" applyNumberFormat="1" applyFont="1" applyFill="1" applyBorder="1" applyAlignment="1">
      <alignment horizontal="left" vertical="center"/>
    </xf>
    <xf numFmtId="3" fontId="9" fillId="6" borderId="1" xfId="0" applyNumberFormat="1" applyFont="1" applyFill="1" applyBorder="1" applyAlignment="1">
      <alignment horizontal="left" vertical="center"/>
    </xf>
    <xf numFmtId="43" fontId="0" fillId="6" borderId="1" xfId="3" applyFont="1" applyFill="1" applyBorder="1" applyAlignment="1">
      <alignment horizontal="left" vertical="center"/>
    </xf>
    <xf numFmtId="0" fontId="10" fillId="0" borderId="1" xfId="0" applyFont="1" applyBorder="1" applyAlignment="1">
      <alignment horizontal="left" vertical="center"/>
    </xf>
    <xf numFmtId="0" fontId="6" fillId="0" borderId="1" xfId="1" applyFont="1" applyBorder="1" applyAlignment="1">
      <alignment horizontal="left" vertical="center"/>
    </xf>
    <xf numFmtId="0" fontId="0" fillId="6" borderId="9" xfId="0" applyFill="1" applyBorder="1" applyAlignment="1" applyProtection="1">
      <alignment vertical="center"/>
      <protection locked="0"/>
    </xf>
    <xf numFmtId="0" fontId="0" fillId="6" borderId="10" xfId="0" applyFill="1" applyBorder="1" applyAlignment="1" applyProtection="1">
      <alignment vertical="center"/>
      <protection locked="0"/>
    </xf>
    <xf numFmtId="0" fontId="0" fillId="6" borderId="11" xfId="0" applyFill="1" applyBorder="1" applyAlignment="1" applyProtection="1">
      <alignment vertical="center"/>
      <protection locked="0"/>
    </xf>
    <xf numFmtId="0" fontId="0" fillId="6" borderId="12" xfId="0" applyFill="1" applyBorder="1" applyAlignment="1" applyProtection="1">
      <alignment vertical="center"/>
      <protection locked="0"/>
    </xf>
    <xf numFmtId="0" fontId="0" fillId="6" borderId="7" xfId="0" applyFill="1" applyBorder="1" applyAlignment="1" applyProtection="1">
      <alignment vertical="center"/>
      <protection locked="0"/>
    </xf>
    <xf numFmtId="164" fontId="0" fillId="6" borderId="13" xfId="0" applyNumberFormat="1" applyFill="1" applyBorder="1" applyAlignment="1" applyProtection="1">
      <alignment horizontal="center" vertical="center"/>
      <protection locked="0"/>
    </xf>
    <xf numFmtId="164" fontId="0" fillId="6" borderId="8" xfId="0" applyNumberFormat="1" applyFill="1" applyBorder="1" applyAlignment="1" applyProtection="1">
      <alignment horizontal="center" vertical="center"/>
      <protection locked="0"/>
    </xf>
    <xf numFmtId="164" fontId="0" fillId="6" borderId="7" xfId="0" applyNumberFormat="1" applyFill="1" applyBorder="1" applyAlignment="1" applyProtection="1">
      <alignment horizontal="center" vertical="center"/>
      <protection locked="0"/>
    </xf>
    <xf numFmtId="0" fontId="0" fillId="0" borderId="0" xfId="0" applyAlignment="1">
      <alignment vertical="center"/>
    </xf>
    <xf numFmtId="168" fontId="0" fillId="6" borderId="12" xfId="6" applyFont="1" applyFill="1" applyBorder="1" applyAlignment="1" applyProtection="1">
      <alignment horizontal="right" vertical="center"/>
      <protection locked="0"/>
    </xf>
    <xf numFmtId="168" fontId="0" fillId="6" borderId="1" xfId="6" applyFont="1" applyFill="1" applyBorder="1" applyAlignment="1" applyProtection="1">
      <alignment horizontal="right" vertical="center"/>
      <protection locked="0"/>
    </xf>
    <xf numFmtId="168" fontId="0" fillId="6" borderId="14" xfId="6" applyFont="1" applyFill="1" applyBorder="1" applyAlignment="1" applyProtection="1">
      <alignment horizontal="right" vertical="center"/>
      <protection locked="0"/>
    </xf>
    <xf numFmtId="168" fontId="0" fillId="6" borderId="12" xfId="6" applyFont="1" applyFill="1" applyBorder="1" applyAlignment="1" applyProtection="1">
      <alignment vertical="center"/>
      <protection locked="0"/>
    </xf>
    <xf numFmtId="168" fontId="0" fillId="6" borderId="1" xfId="6" applyFont="1" applyFill="1" applyBorder="1" applyAlignment="1" applyProtection="1">
      <alignment vertical="center"/>
      <protection locked="0"/>
    </xf>
    <xf numFmtId="168" fontId="0" fillId="6" borderId="14" xfId="6" applyFont="1" applyFill="1" applyBorder="1" applyAlignment="1" applyProtection="1">
      <alignment vertical="center"/>
      <protection locked="0"/>
    </xf>
    <xf numFmtId="3" fontId="0" fillId="6" borderId="12" xfId="0" applyNumberFormat="1" applyFill="1" applyBorder="1" applyAlignment="1" applyProtection="1">
      <alignment horizontal="center" vertical="center"/>
      <protection locked="0"/>
    </xf>
    <xf numFmtId="3" fontId="0" fillId="6" borderId="14" xfId="0" applyNumberFormat="1" applyFill="1" applyBorder="1" applyAlignment="1" applyProtection="1">
      <alignment horizontal="center" vertical="center"/>
      <protection locked="0"/>
    </xf>
    <xf numFmtId="0" fontId="0" fillId="6" borderId="14" xfId="0" applyFill="1" applyBorder="1" applyAlignment="1" applyProtection="1">
      <alignment vertical="center"/>
      <protection locked="0"/>
    </xf>
    <xf numFmtId="164" fontId="0" fillId="6" borderId="12" xfId="0" applyNumberFormat="1" applyFill="1" applyBorder="1" applyAlignment="1" applyProtection="1">
      <alignment vertical="center"/>
      <protection locked="0"/>
    </xf>
    <xf numFmtId="164" fontId="0" fillId="6" borderId="12" xfId="0" applyNumberFormat="1" applyFill="1" applyBorder="1" applyAlignment="1" applyProtection="1">
      <alignment horizontal="right" vertical="center"/>
      <protection locked="0"/>
    </xf>
    <xf numFmtId="164" fontId="0" fillId="6" borderId="14" xfId="0" applyNumberFormat="1" applyFill="1" applyBorder="1" applyAlignment="1" applyProtection="1">
      <alignment vertical="center"/>
      <protection locked="0"/>
    </xf>
    <xf numFmtId="164" fontId="0" fillId="6" borderId="14" xfId="0" applyNumberFormat="1" applyFill="1" applyBorder="1" applyAlignment="1" applyProtection="1">
      <alignment horizontal="right" vertical="center"/>
      <protection locked="0"/>
    </xf>
    <xf numFmtId="0" fontId="6" fillId="6" borderId="11" xfId="4" applyFill="1" applyBorder="1"/>
    <xf numFmtId="0" fontId="20" fillId="0" borderId="1" xfId="0" applyFont="1" applyBorder="1"/>
    <xf numFmtId="164" fontId="0" fillId="6" borderId="15" xfId="0" applyNumberFormat="1" applyFill="1" applyBorder="1" applyAlignment="1" applyProtection="1">
      <alignment horizontal="center" vertical="center"/>
      <protection locked="0"/>
    </xf>
    <xf numFmtId="0" fontId="20" fillId="0" borderId="0" xfId="0" applyFont="1"/>
    <xf numFmtId="14" fontId="0" fillId="0" borderId="0" xfId="0" applyNumberFormat="1"/>
    <xf numFmtId="168" fontId="0" fillId="6" borderId="7" xfId="6" applyFont="1" applyFill="1" applyBorder="1" applyAlignment="1" applyProtection="1">
      <alignment horizontal="right" vertical="center"/>
      <protection locked="0"/>
    </xf>
    <xf numFmtId="0" fontId="0" fillId="6" borderId="14" xfId="0" applyFill="1" applyBorder="1"/>
    <xf numFmtId="14" fontId="0" fillId="6" borderId="1" xfId="0" applyNumberFormat="1" applyFill="1" applyBorder="1" applyAlignment="1" applyProtection="1">
      <alignment horizontal="center" vertical="center"/>
      <protection locked="0"/>
    </xf>
    <xf numFmtId="14" fontId="0" fillId="6" borderId="14" xfId="0" applyNumberFormat="1" applyFill="1" applyBorder="1" applyAlignment="1" applyProtection="1">
      <alignment horizontal="center" vertical="center"/>
      <protection locked="0"/>
    </xf>
    <xf numFmtId="0" fontId="7" fillId="0" borderId="1" xfId="0" applyFont="1" applyBorder="1"/>
    <xf numFmtId="0" fontId="33" fillId="0" borderId="1" xfId="0" applyFont="1" applyBorder="1"/>
    <xf numFmtId="0" fontId="0" fillId="6" borderId="10" xfId="0" applyFill="1" applyBorder="1"/>
    <xf numFmtId="1" fontId="0" fillId="6" borderId="14" xfId="0" applyNumberFormat="1" applyFill="1" applyBorder="1" applyAlignment="1" applyProtection="1">
      <alignment horizontal="center" vertical="center"/>
      <protection locked="0"/>
    </xf>
    <xf numFmtId="0" fontId="0" fillId="6" borderId="14" xfId="0" applyFill="1" applyBorder="1" applyAlignment="1">
      <alignment horizontal="center"/>
    </xf>
    <xf numFmtId="0" fontId="0" fillId="6" borderId="14" xfId="0" applyFill="1" applyBorder="1" applyAlignment="1" applyProtection="1">
      <alignment horizontal="center" vertical="center"/>
      <protection locked="0"/>
    </xf>
    <xf numFmtId="168" fontId="0" fillId="6" borderId="13" xfId="6" applyFont="1" applyFill="1" applyBorder="1" applyAlignment="1" applyProtection="1">
      <alignment horizontal="right" vertical="center"/>
      <protection locked="0"/>
    </xf>
    <xf numFmtId="14" fontId="0" fillId="6" borderId="1" xfId="0" quotePrefix="1" applyNumberFormat="1" applyFill="1" applyBorder="1" applyAlignment="1" applyProtection="1">
      <alignment horizontal="center" vertical="center"/>
      <protection locked="0"/>
    </xf>
    <xf numFmtId="164" fontId="0" fillId="6" borderId="11" xfId="0" applyNumberFormat="1" applyFill="1" applyBorder="1" applyAlignment="1" applyProtection="1">
      <alignment horizontal="center" vertical="center"/>
      <protection locked="0"/>
    </xf>
    <xf numFmtId="164" fontId="0" fillId="0" borderId="11" xfId="0" applyNumberFormat="1" applyBorder="1" applyAlignment="1" applyProtection="1">
      <alignment horizontal="center" vertical="center"/>
      <protection locked="0"/>
    </xf>
    <xf numFmtId="0" fontId="0" fillId="0" borderId="0" xfId="0" applyFont="1" applyFill="1" applyBorder="1" applyAlignment="1">
      <alignment horizontal="left" vertical="center"/>
    </xf>
    <xf numFmtId="0" fontId="33" fillId="6" borderId="1" xfId="0" applyFont="1" applyFill="1" applyBorder="1" applyAlignment="1">
      <alignment horizontal="left"/>
    </xf>
    <xf numFmtId="0" fontId="0" fillId="0" borderId="0" xfId="0" applyAlignment="1">
      <alignment horizontal="center"/>
    </xf>
    <xf numFmtId="0" fontId="0" fillId="6" borderId="11" xfId="0" applyFill="1" applyBorder="1" applyAlignment="1" applyProtection="1">
      <alignment horizontal="center" vertical="center"/>
      <protection locked="0"/>
    </xf>
    <xf numFmtId="1" fontId="0" fillId="6" borderId="11" xfId="0" applyNumberFormat="1" applyFill="1" applyBorder="1" applyAlignment="1" applyProtection="1">
      <alignment horizontal="center" vertical="center"/>
      <protection locked="0"/>
    </xf>
    <xf numFmtId="0" fontId="0" fillId="0" borderId="11" xfId="0" applyBorder="1" applyAlignment="1">
      <alignment horizontal="center"/>
    </xf>
    <xf numFmtId="0" fontId="0" fillId="6" borderId="11" xfId="0" applyFill="1" applyBorder="1" applyAlignment="1" applyProtection="1">
      <alignment horizontal="left" vertical="center"/>
      <protection locked="0"/>
    </xf>
    <xf numFmtId="0" fontId="36" fillId="11" borderId="0" xfId="0" applyFont="1" applyFill="1" applyAlignment="1">
      <alignment horizontal="center" vertical="center"/>
    </xf>
    <xf numFmtId="0" fontId="8" fillId="12" borderId="0" xfId="0" applyFont="1" applyFill="1" applyAlignment="1" applyProtection="1">
      <alignment horizontal="center" vertical="center"/>
      <protection locked="0"/>
    </xf>
    <xf numFmtId="168" fontId="20" fillId="6" borderId="1" xfId="6" applyFont="1" applyFill="1" applyBorder="1" applyAlignment="1">
      <alignment horizontal="right"/>
    </xf>
    <xf numFmtId="164" fontId="1" fillId="6" borderId="1" xfId="0" applyNumberFormat="1" applyFont="1" applyFill="1" applyBorder="1" applyAlignment="1" applyProtection="1">
      <alignment horizontal="right" vertical="center"/>
      <protection locked="0"/>
    </xf>
    <xf numFmtId="0" fontId="6" fillId="0" borderId="0" xfId="4"/>
  </cellXfs>
  <cellStyles count="8">
    <cellStyle name="Hipervínculo" xfId="4" builtinId="8"/>
    <cellStyle name="Hipervínculo 2" xfId="1" xr:uid="{00000000-0005-0000-0000-000001000000}"/>
    <cellStyle name="Millares 2" xfId="2" xr:uid="{00000000-0005-0000-0000-000002000000}"/>
    <cellStyle name="Millares 2 2" xfId="3" xr:uid="{00000000-0005-0000-0000-000003000000}"/>
    <cellStyle name="Moneda 2" xfId="6" xr:uid="{00000000-0005-0000-0000-000004000000}"/>
    <cellStyle name="Normal" xfId="0" builtinId="0"/>
    <cellStyle name="Normal 2" xfId="5" xr:uid="{00000000-0005-0000-0000-000006000000}"/>
    <cellStyle name="Normal 2 2"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1%20PARQUES%20NACIONALES%20DTAO\Sistemas%20de%20Informacion%20Parques%202023\15%20Actualizacion%20Pagina%20Web\5%20Contratacion\12%20Diciembre\0%20Consolidado%20Contratos%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CONTRAC FONAM NACION"/>
      <sheetName val="ORDENES DE COMPRA FONAM NACION"/>
      <sheetName val="CONVENIOS FONAM NACION"/>
      <sheetName val="CLASIFICACIÓN"/>
    </sheetNames>
    <sheetDataSet>
      <sheetData sheetId="0">
        <row r="1">
          <cell r="AC1" t="str">
            <v>CONTRATISTA : NOMBRE COMPLETO</v>
          </cell>
          <cell r="AD1" t="str">
            <v>cruce</v>
          </cell>
          <cell r="AE1" t="str">
            <v>conteo</v>
          </cell>
        </row>
        <row r="2">
          <cell r="AC2" t="str">
            <v>JHON ALEXIS FRANCO PADILLA</v>
          </cell>
          <cell r="AD2" t="e">
            <v>#REF!</v>
          </cell>
          <cell r="AE2">
            <v>2</v>
          </cell>
        </row>
        <row r="3">
          <cell r="AC3" t="str">
            <v>SORAIDA CASTILLO LOZADA</v>
          </cell>
          <cell r="AD3" t="e">
            <v>#REF!</v>
          </cell>
          <cell r="AE3">
            <v>1</v>
          </cell>
        </row>
        <row r="4">
          <cell r="AC4" t="str">
            <v>FREDY BERNEL MEDINA RIOS</v>
          </cell>
          <cell r="AD4" t="e">
            <v>#REF!</v>
          </cell>
          <cell r="AE4">
            <v>1</v>
          </cell>
        </row>
        <row r="5">
          <cell r="AC5" t="str">
            <v>NATALY GUAPACHA QUINTERO</v>
          </cell>
          <cell r="AD5" t="e">
            <v>#REF!</v>
          </cell>
          <cell r="AE5">
            <v>2</v>
          </cell>
        </row>
        <row r="6">
          <cell r="AC6" t="str">
            <v>NICOL VALENTINA DIAZ SANCHEZ</v>
          </cell>
          <cell r="AD6" t="e">
            <v>#REF!</v>
          </cell>
          <cell r="AE6">
            <v>2</v>
          </cell>
        </row>
        <row r="7">
          <cell r="AC7" t="str">
            <v>LUIS RICARDO MORALES CARRANZA</v>
          </cell>
          <cell r="AD7" t="e">
            <v>#REF!</v>
          </cell>
          <cell r="AE7">
            <v>1</v>
          </cell>
        </row>
        <row r="8">
          <cell r="AC8" t="str">
            <v>URIEL RODRIGO QUICENO MOLANO</v>
          </cell>
          <cell r="AD8" t="e">
            <v>#REF!</v>
          </cell>
          <cell r="AE8">
            <v>1</v>
          </cell>
        </row>
        <row r="9">
          <cell r="AC9" t="str">
            <v>SANDRA MILENA LOPEZ GIRALDO</v>
          </cell>
          <cell r="AD9" t="e">
            <v>#REF!</v>
          </cell>
          <cell r="AE9">
            <v>1</v>
          </cell>
        </row>
        <row r="10">
          <cell r="AC10" t="str">
            <v>JOSE ORLANDO MARULANDA ARCILA</v>
          </cell>
          <cell r="AD10" t="e">
            <v>#REF!</v>
          </cell>
          <cell r="AE10">
            <v>1</v>
          </cell>
        </row>
        <row r="11">
          <cell r="AC11" t="str">
            <v>JORGE IVAN HENAO LÓPEZ</v>
          </cell>
          <cell r="AD11" t="e">
            <v>#REF!</v>
          </cell>
          <cell r="AE11">
            <v>1</v>
          </cell>
        </row>
        <row r="12">
          <cell r="AC12" t="str">
            <v>CESAR AUGUSTO HENAO OSORIO</v>
          </cell>
          <cell r="AD12" t="e">
            <v>#REF!</v>
          </cell>
          <cell r="AE12">
            <v>1</v>
          </cell>
        </row>
        <row r="13">
          <cell r="AC13" t="str">
            <v>ALEJANDRO LOPEZ MAYA</v>
          </cell>
          <cell r="AD13" t="e">
            <v>#REF!</v>
          </cell>
          <cell r="AE13">
            <v>1</v>
          </cell>
        </row>
        <row r="14">
          <cell r="AC14" t="str">
            <v>OMAIRA HENAO GIRALDO</v>
          </cell>
          <cell r="AD14" t="e">
            <v>#REF!</v>
          </cell>
          <cell r="AE14">
            <v>1</v>
          </cell>
        </row>
        <row r="15">
          <cell r="AC15" t="str">
            <v>JEFERSON BETANCUR LOAIZA</v>
          </cell>
          <cell r="AD15" t="e">
            <v>#REF!</v>
          </cell>
          <cell r="AE15">
            <v>1</v>
          </cell>
        </row>
        <row r="16">
          <cell r="AC16" t="str">
            <v>RIGOBERTO LANCHEROS MURILLO</v>
          </cell>
          <cell r="AD16" t="e">
            <v>#REF!</v>
          </cell>
          <cell r="AE16">
            <v>1</v>
          </cell>
        </row>
        <row r="17">
          <cell r="AC17" t="str">
            <v>KAREN LISBETH BALLEN REYES</v>
          </cell>
          <cell r="AD17" t="e">
            <v>#REF!</v>
          </cell>
          <cell r="AE17">
            <v>1</v>
          </cell>
        </row>
        <row r="18">
          <cell r="AC18" t="str">
            <v>RICARDO ANDRES GARCIA ARANGO</v>
          </cell>
          <cell r="AD18" t="e">
            <v>#REF!</v>
          </cell>
          <cell r="AE18">
            <v>1</v>
          </cell>
        </row>
        <row r="19">
          <cell r="AC19" t="str">
            <v>JOSE MARCELINO SANABRIA OSPINA</v>
          </cell>
          <cell r="AD19" t="e">
            <v>#REF!</v>
          </cell>
          <cell r="AE19">
            <v>1</v>
          </cell>
        </row>
        <row r="20">
          <cell r="AC20" t="str">
            <v>DUBERNEY GIRALDO GARCÍA</v>
          </cell>
          <cell r="AD20" t="e">
            <v>#REF!</v>
          </cell>
          <cell r="AE20">
            <v>1</v>
          </cell>
        </row>
        <row r="21">
          <cell r="AC21" t="str">
            <v>DANIEL FRANCISCO IZQUIERDO ACOSTA</v>
          </cell>
          <cell r="AD21" t="e">
            <v>#REF!</v>
          </cell>
          <cell r="AE21">
            <v>1</v>
          </cell>
        </row>
        <row r="22">
          <cell r="AC22" t="str">
            <v>JHON ALEXIS FRANCO PADILLA</v>
          </cell>
          <cell r="AD22" t="e">
            <v>#REF!</v>
          </cell>
          <cell r="AE22">
            <v>2</v>
          </cell>
        </row>
        <row r="23">
          <cell r="AC23" t="str">
            <v>DAIRO GIRALDO GALINDEZ</v>
          </cell>
          <cell r="AD23" t="e">
            <v>#REF!</v>
          </cell>
          <cell r="AE23">
            <v>1</v>
          </cell>
        </row>
        <row r="24">
          <cell r="AC24" t="str">
            <v>AMILVIA ACOSTA CASTAÑEDA</v>
          </cell>
          <cell r="AD24" t="e">
            <v>#REF!</v>
          </cell>
          <cell r="AE24">
            <v>1</v>
          </cell>
        </row>
        <row r="25">
          <cell r="AC25" t="str">
            <v>GUSTAVO ALBERTO CARDENAS RODRIGUEZ</v>
          </cell>
          <cell r="AD25" t="e">
            <v>#REF!</v>
          </cell>
          <cell r="AE25">
            <v>1</v>
          </cell>
        </row>
        <row r="26">
          <cell r="AC26" t="str">
            <v>SERVIGAS CINTAS Y LUJOS SAS</v>
          </cell>
          <cell r="AD26" t="e">
            <v>#REF!</v>
          </cell>
          <cell r="AE26">
            <v>1</v>
          </cell>
        </row>
        <row r="27">
          <cell r="AC27" t="str">
            <v>INVERSIONES AEREAS INVERSA SAS</v>
          </cell>
          <cell r="AD27" t="e">
            <v>#REF!</v>
          </cell>
          <cell r="AE27">
            <v>1</v>
          </cell>
        </row>
        <row r="28">
          <cell r="AC28" t="str">
            <v>ECO KONTROL MIP S.A.S</v>
          </cell>
          <cell r="AD28" t="e">
            <v>#REF!</v>
          </cell>
          <cell r="AE28">
            <v>1</v>
          </cell>
        </row>
        <row r="29">
          <cell r="AC29" t="str">
            <v>JOAQUIN GONZALEZ LUCUMI</v>
          </cell>
          <cell r="AD29" t="e">
            <v>#REF!</v>
          </cell>
          <cell r="AE29">
            <v>1</v>
          </cell>
        </row>
        <row r="30">
          <cell r="AC30" t="str">
            <v>CARLOS AUGUSTO GONZALEZ RAMIREZ</v>
          </cell>
          <cell r="AD30" t="e">
            <v>#REF!</v>
          </cell>
          <cell r="AE30">
            <v>1</v>
          </cell>
        </row>
        <row r="31">
          <cell r="AC31" t="str">
            <v>ESTEBAN ARCILA HENAO</v>
          </cell>
          <cell r="AD31" t="e">
            <v>#REF!</v>
          </cell>
          <cell r="AE31">
            <v>2</v>
          </cell>
        </row>
        <row r="32">
          <cell r="AC32" t="str">
            <v>MAIRA ALEXANDRA MUÑOZ CASTILLO</v>
          </cell>
          <cell r="AD32" t="e">
            <v>#REF!</v>
          </cell>
          <cell r="AE32">
            <v>1</v>
          </cell>
        </row>
        <row r="33">
          <cell r="AC33" t="str">
            <v>CRR SOLUCIONES INTEGRALES SAS</v>
          </cell>
          <cell r="AD33" t="e">
            <v>#REF!</v>
          </cell>
          <cell r="AE33">
            <v>1</v>
          </cell>
        </row>
        <row r="34">
          <cell r="AC34" t="str">
            <v>ASTRID PIRAGUA ESCANDON</v>
          </cell>
          <cell r="AD34" t="e">
            <v>#REF!</v>
          </cell>
          <cell r="AE34">
            <v>2</v>
          </cell>
        </row>
        <row r="35">
          <cell r="AC35" t="str">
            <v>MOTOREPUESTOS OSCAR S.A.S</v>
          </cell>
          <cell r="AD35" t="e">
            <v>#REF!</v>
          </cell>
          <cell r="AE35">
            <v>1</v>
          </cell>
        </row>
        <row r="36">
          <cell r="AC36" t="str">
            <v>JIMMY ALEXANDER PIMENTEL SÁNCHEZ</v>
          </cell>
          <cell r="AD36" t="e">
            <v>#REF!</v>
          </cell>
          <cell r="AE36">
            <v>2</v>
          </cell>
        </row>
        <row r="37">
          <cell r="AC37" t="str">
            <v>YURANY BAUTISTA RODRIGUEZ</v>
          </cell>
          <cell r="AD37" t="e">
            <v>#REF!</v>
          </cell>
          <cell r="AE37">
            <v>1</v>
          </cell>
        </row>
        <row r="38">
          <cell r="AC38" t="str">
            <v>C.I. DESARROLLO E INGENIERIA S.A.S.</v>
          </cell>
          <cell r="AD38" t="e">
            <v>#REF!</v>
          </cell>
          <cell r="AE38">
            <v>1</v>
          </cell>
        </row>
        <row r="39">
          <cell r="AC39" t="str">
            <v>JIMMY ALEXANDER PIMENTEL SÁNCHEZ</v>
          </cell>
          <cell r="AD39" t="e">
            <v>#REF!</v>
          </cell>
          <cell r="AE39">
            <v>2</v>
          </cell>
        </row>
        <row r="40">
          <cell r="AC40" t="str">
            <v>RICARD RESPUESTAS INTEGRADAS S.A.S.</v>
          </cell>
          <cell r="AD40" t="e">
            <v>#REF!</v>
          </cell>
          <cell r="AE40">
            <v>1</v>
          </cell>
        </row>
        <row r="41">
          <cell r="AC41" t="str">
            <v>JIMMY ALEXANDER PIMENTAL SANCHEZ</v>
          </cell>
          <cell r="AD41" t="e">
            <v>#REF!</v>
          </cell>
          <cell r="AE41">
            <v>2</v>
          </cell>
        </row>
        <row r="42">
          <cell r="AC42" t="str">
            <v>PUSH UP SAS</v>
          </cell>
          <cell r="AD42" t="e">
            <v>#REF!</v>
          </cell>
          <cell r="AE42">
            <v>1</v>
          </cell>
        </row>
        <row r="43">
          <cell r="AC43" t="str">
            <v>SERVIAUTOS DOSQUEBRADAS SAS</v>
          </cell>
          <cell r="AD43" t="e">
            <v>#REF!</v>
          </cell>
          <cell r="AE43">
            <v>2</v>
          </cell>
        </row>
        <row r="44">
          <cell r="AC44" t="str">
            <v>ESTEBAN ARCILA HENAO</v>
          </cell>
          <cell r="AD44" t="e">
            <v>#REF!</v>
          </cell>
          <cell r="AE44">
            <v>2</v>
          </cell>
        </row>
        <row r="45">
          <cell r="AC45" t="str">
            <v>JOSE HERIBERTO LLANO CASTAÑO</v>
          </cell>
          <cell r="AD45" t="e">
            <v>#REF!</v>
          </cell>
          <cell r="AE45">
            <v>1</v>
          </cell>
        </row>
        <row r="46">
          <cell r="AC46" t="str">
            <v>EGIDIO ZULUAGA MUÑOZ</v>
          </cell>
          <cell r="AD46" t="e">
            <v>#REF!</v>
          </cell>
          <cell r="AE46">
            <v>1</v>
          </cell>
        </row>
        <row r="47">
          <cell r="AC47" t="str">
            <v>LENER ANDRES OSPINA MUÑOZ</v>
          </cell>
          <cell r="AD47" t="e">
            <v>#REF!</v>
          </cell>
          <cell r="AE47">
            <v>1</v>
          </cell>
        </row>
        <row r="48">
          <cell r="AC48" t="str">
            <v>CONSULTING GROUP FIRE &amp; SAFETY COLOMBIA SAS - CFS GROUP COLOMBIA SAS</v>
          </cell>
          <cell r="AD48" t="e">
            <v>#REF!</v>
          </cell>
          <cell r="AE48">
            <v>1</v>
          </cell>
        </row>
        <row r="49">
          <cell r="AC49" t="str">
            <v>COMERCIALIZADORA SOSAMED SAS</v>
          </cell>
          <cell r="AD49" t="e">
            <v>#REF!</v>
          </cell>
          <cell r="AE49">
            <v>1</v>
          </cell>
        </row>
        <row r="50">
          <cell r="AC50" t="str">
            <v>ESINCOL DJ S.A.S</v>
          </cell>
          <cell r="AD50" t="e">
            <v>#REF!</v>
          </cell>
          <cell r="AE50">
            <v>1</v>
          </cell>
        </row>
        <row r="51">
          <cell r="AC51" t="str">
            <v>INGENIERIA E INFRAESTRUCTURA DE COLOMBIA S.A.S</v>
          </cell>
          <cell r="AD51" t="e">
            <v>#REF!</v>
          </cell>
          <cell r="AE51">
            <v>1</v>
          </cell>
        </row>
        <row r="52">
          <cell r="AC52" t="str">
            <v>INGFRACOL SAS</v>
          </cell>
          <cell r="AD52" t="e">
            <v>#REF!</v>
          </cell>
          <cell r="AE52">
            <v>5</v>
          </cell>
        </row>
        <row r="53">
          <cell r="AC53" t="str">
            <v>SODEXO SERVICIOS DE BENEFICIOS E INCENTIVOS COLOMBIA S.A.S.</v>
          </cell>
          <cell r="AD53" t="e">
            <v>#REF!</v>
          </cell>
          <cell r="AE53">
            <v>1</v>
          </cell>
        </row>
        <row r="54">
          <cell r="AC54" t="str">
            <v>DANIEL DAVID CORTES PRIETO</v>
          </cell>
          <cell r="AD54" t="e">
            <v>#REF!</v>
          </cell>
          <cell r="AE54">
            <v>1</v>
          </cell>
        </row>
        <row r="55">
          <cell r="AC55" t="str">
            <v>R&amp;G SOLUTION GROUP SAS</v>
          </cell>
          <cell r="AD55" t="e">
            <v>#REF!</v>
          </cell>
          <cell r="AE55">
            <v>1</v>
          </cell>
        </row>
        <row r="56">
          <cell r="AC56" t="str">
            <v>COMERCIAL RINO S.A.S</v>
          </cell>
          <cell r="AD56" t="e">
            <v>#REF!</v>
          </cell>
          <cell r="AE56">
            <v>1</v>
          </cell>
        </row>
        <row r="57">
          <cell r="AC57" t="str">
            <v>MARIA ARACELI LEIVA PERILLA</v>
          </cell>
          <cell r="AD57" t="e">
            <v>#REF!</v>
          </cell>
          <cell r="AE57">
            <v>1</v>
          </cell>
        </row>
        <row r="58">
          <cell r="AC58" t="str">
            <v>INGFRACOL SAS</v>
          </cell>
          <cell r="AD58" t="e">
            <v>#REF!</v>
          </cell>
          <cell r="AE58">
            <v>5</v>
          </cell>
        </row>
        <row r="59">
          <cell r="AC59" t="str">
            <v>INGENIERIA E INFRAESTRUCTURA DE COLOMBIA SAS</v>
          </cell>
          <cell r="AD59" t="e">
            <v>#REF!</v>
          </cell>
          <cell r="AE59">
            <v>1</v>
          </cell>
        </row>
        <row r="60">
          <cell r="AC60" t="str">
            <v>JORGE LUIS DE LA CRUZ ORTEGA</v>
          </cell>
          <cell r="AD60" t="e">
            <v>#REF!</v>
          </cell>
          <cell r="AE60">
            <v>1</v>
          </cell>
        </row>
        <row r="61">
          <cell r="AC61" t="str">
            <v>KAXA S.A.S</v>
          </cell>
          <cell r="AD61" t="e">
            <v>#REF!</v>
          </cell>
          <cell r="AE61">
            <v>1</v>
          </cell>
        </row>
        <row r="62">
          <cell r="AC62" t="str">
            <v>OCINC</v>
          </cell>
          <cell r="AD62" t="e">
            <v>#REF!</v>
          </cell>
          <cell r="AE62">
            <v>1</v>
          </cell>
        </row>
        <row r="63">
          <cell r="AC63" t="str">
            <v>JOSÉ LUIS BULA MADERA</v>
          </cell>
          <cell r="AD63" t="e">
            <v>#REF!</v>
          </cell>
          <cell r="AE63">
            <v>2</v>
          </cell>
        </row>
        <row r="64">
          <cell r="AC64" t="str">
            <v>FARLEY DE JESUS GUZMAN SANTA</v>
          </cell>
          <cell r="AD64" t="e">
            <v>#REF!</v>
          </cell>
          <cell r="AE64">
            <v>2</v>
          </cell>
        </row>
        <row r="65">
          <cell r="AC65" t="str">
            <v>CAROLINA RIVERA BUILES</v>
          </cell>
          <cell r="AD65" t="e">
            <v>#REF!</v>
          </cell>
          <cell r="AE65">
            <v>2</v>
          </cell>
        </row>
        <row r="66">
          <cell r="AC66" t="str">
            <v>MARÍA CAMILA TAUTIVA CASTAÑO</v>
          </cell>
          <cell r="AD66" t="e">
            <v>#REF!</v>
          </cell>
          <cell r="AE66">
            <v>1</v>
          </cell>
        </row>
        <row r="67">
          <cell r="AC67" t="str">
            <v>JAIR DANIEL AMAYA GÓMEZ</v>
          </cell>
          <cell r="AD67" t="e">
            <v>#REF!</v>
          </cell>
          <cell r="AE67">
            <v>2</v>
          </cell>
        </row>
        <row r="68">
          <cell r="AC68" t="str">
            <v>OWER EDUARDO JURADO ARCINIEGAS</v>
          </cell>
          <cell r="AD68" t="e">
            <v>#REF!</v>
          </cell>
          <cell r="AE68">
            <v>2</v>
          </cell>
        </row>
        <row r="69">
          <cell r="AC69" t="str">
            <v>LILI YASMIN FERNÁNDEZ HORMIGA</v>
          </cell>
          <cell r="AD69" t="e">
            <v>#REF!</v>
          </cell>
          <cell r="AE69">
            <v>1</v>
          </cell>
        </row>
        <row r="70">
          <cell r="AC70" t="str">
            <v>MARÍA TERESA HERNÁNDEZ IBARRA</v>
          </cell>
          <cell r="AD70" t="e">
            <v>#REF!</v>
          </cell>
          <cell r="AE70">
            <v>1</v>
          </cell>
        </row>
        <row r="71">
          <cell r="AC71" t="str">
            <v>ROLANDO MILEN GUERRERO PISTALA</v>
          </cell>
          <cell r="AD71" t="e">
            <v>#REF!</v>
          </cell>
          <cell r="AE71">
            <v>1</v>
          </cell>
        </row>
        <row r="72">
          <cell r="AC72" t="str">
            <v>CAROLINA ARENAS AGUDELO</v>
          </cell>
          <cell r="AD72" t="e">
            <v>#REF!</v>
          </cell>
          <cell r="AE72">
            <v>2</v>
          </cell>
        </row>
        <row r="73">
          <cell r="AC73" t="str">
            <v>RUBEN DARIO JOJOA CERON</v>
          </cell>
          <cell r="AD73" t="e">
            <v>#REF!</v>
          </cell>
          <cell r="AE73">
            <v>1</v>
          </cell>
        </row>
        <row r="74">
          <cell r="AC74" t="str">
            <v>CLEBER ELVER BETANCOURT ORTEGA</v>
          </cell>
          <cell r="AD74" t="e">
            <v>#REF!</v>
          </cell>
          <cell r="AE74">
            <v>1</v>
          </cell>
        </row>
        <row r="75">
          <cell r="AC75" t="str">
            <v>JUDITH ECHEVERRY ORTEGA</v>
          </cell>
          <cell r="AD75" t="e">
            <v>#REF!</v>
          </cell>
          <cell r="AE75">
            <v>2</v>
          </cell>
        </row>
        <row r="76">
          <cell r="AC76" t="str">
            <v>LAURA XIMENA TRIANA QUINTERO</v>
          </cell>
          <cell r="AD76" t="e">
            <v>#REF!</v>
          </cell>
          <cell r="AE76">
            <v>2</v>
          </cell>
        </row>
        <row r="77">
          <cell r="AC77" t="str">
            <v>SILVIA ELENA ESCUDERO MONTOYA</v>
          </cell>
          <cell r="AD77" t="e">
            <v>#REF!</v>
          </cell>
          <cell r="AE77">
            <v>2</v>
          </cell>
        </row>
        <row r="78">
          <cell r="AC78" t="str">
            <v>TATIANA ÁLZATE MUÑOZ</v>
          </cell>
          <cell r="AD78" t="e">
            <v>#REF!</v>
          </cell>
          <cell r="AE78">
            <v>2</v>
          </cell>
        </row>
        <row r="79">
          <cell r="AC79" t="str">
            <v>MARIA CAMILA SOLANO CLAROS</v>
          </cell>
          <cell r="AD79" t="e">
            <v>#REF!</v>
          </cell>
          <cell r="AE79">
            <v>1</v>
          </cell>
        </row>
        <row r="80">
          <cell r="AC80" t="str">
            <v>HEIDY CIFUENTES CARVAJAL</v>
          </cell>
          <cell r="AD80" t="e">
            <v>#REF!</v>
          </cell>
          <cell r="AE80">
            <v>2</v>
          </cell>
        </row>
        <row r="81">
          <cell r="AC81" t="str">
            <v>ANGELICA RAQUEL CUENCA SALAZAR</v>
          </cell>
          <cell r="AD81" t="e">
            <v>#REF!</v>
          </cell>
          <cell r="AE81">
            <v>1</v>
          </cell>
        </row>
        <row r="82">
          <cell r="AC82" t="str">
            <v>MEILY VANESSA MARTINEZ MONTOYA</v>
          </cell>
          <cell r="AD82" t="e">
            <v>#REF!</v>
          </cell>
          <cell r="AE82">
            <v>2</v>
          </cell>
        </row>
        <row r="83">
          <cell r="AC83" t="str">
            <v>FELIPE ALBERTO BEDOYA ZULUAGA</v>
          </cell>
          <cell r="AD83" t="e">
            <v>#REF!</v>
          </cell>
          <cell r="AE83">
            <v>2</v>
          </cell>
        </row>
        <row r="84">
          <cell r="AC84" t="str">
            <v>LEYDER ORLANDO CHÁVEZ MEZA</v>
          </cell>
          <cell r="AD84" t="e">
            <v>#REF!</v>
          </cell>
          <cell r="AE84">
            <v>1</v>
          </cell>
        </row>
        <row r="85">
          <cell r="AC85" t="str">
            <v>OLMER HENRY TUTISTAR</v>
          </cell>
          <cell r="AD85" t="e">
            <v>#REF!</v>
          </cell>
          <cell r="AE85">
            <v>1</v>
          </cell>
        </row>
        <row r="86">
          <cell r="AC86" t="str">
            <v>LUIS CARLOS VILLANUEVA CEBALLOS</v>
          </cell>
          <cell r="AD86" t="e">
            <v>#REF!</v>
          </cell>
          <cell r="AE86">
            <v>1</v>
          </cell>
        </row>
        <row r="87">
          <cell r="AC87" t="str">
            <v>CRISTIAN DAVID LOPEZ GUTIERREZ</v>
          </cell>
          <cell r="AD87" t="e">
            <v>#REF!</v>
          </cell>
          <cell r="AE87">
            <v>2</v>
          </cell>
        </row>
        <row r="88">
          <cell r="AC88" t="str">
            <v>AUGUSTO LEON MORALES MORALES</v>
          </cell>
          <cell r="AD88" t="e">
            <v>#REF!</v>
          </cell>
          <cell r="AE88">
            <v>1</v>
          </cell>
        </row>
        <row r="89">
          <cell r="AC89" t="str">
            <v>JHONATAN HARVART LATORRE RODRIGUEZ</v>
          </cell>
          <cell r="AD89" t="e">
            <v>#REF!</v>
          </cell>
          <cell r="AE89">
            <v>1</v>
          </cell>
        </row>
        <row r="90">
          <cell r="AC90" t="str">
            <v>FREDY AYENDY VEGA CARO</v>
          </cell>
          <cell r="AD90" t="e">
            <v>#REF!</v>
          </cell>
          <cell r="AE90">
            <v>1</v>
          </cell>
        </row>
        <row r="91">
          <cell r="AC91" t="str">
            <v>YEIMY FABIOLA RINCON TORRES</v>
          </cell>
          <cell r="AD91" t="e">
            <v>#REF!</v>
          </cell>
          <cell r="AE91">
            <v>1</v>
          </cell>
        </row>
        <row r="92">
          <cell r="AC92" t="str">
            <v>NAZLY VIVIANA PARRA MANCO</v>
          </cell>
          <cell r="AD92" t="e">
            <v>#REF!</v>
          </cell>
          <cell r="AE92">
            <v>2</v>
          </cell>
        </row>
        <row r="93">
          <cell r="AC93" t="str">
            <v>DIEGO BERNARDO ESCOVAR PARRA</v>
          </cell>
          <cell r="AD93" t="e">
            <v>#REF!</v>
          </cell>
          <cell r="AE93">
            <v>1</v>
          </cell>
        </row>
        <row r="94">
          <cell r="AC94" t="str">
            <v>DANNY FRANCISCO GUTIERREZ RIVILLAS</v>
          </cell>
          <cell r="AD94" t="e">
            <v>#REF!</v>
          </cell>
          <cell r="AE94">
            <v>1</v>
          </cell>
        </row>
        <row r="95">
          <cell r="AC95" t="str">
            <v>LISSETH VIVIANA MUÑOZ MUÑOZ</v>
          </cell>
          <cell r="AD95" t="e">
            <v>#REF!</v>
          </cell>
          <cell r="AE95">
            <v>2</v>
          </cell>
        </row>
        <row r="96">
          <cell r="AC96" t="str">
            <v>ANGELA MARIA MARTINEZ CABRERA</v>
          </cell>
          <cell r="AD96" t="e">
            <v>#REF!</v>
          </cell>
          <cell r="AE96">
            <v>2</v>
          </cell>
        </row>
        <row r="97">
          <cell r="AC97" t="str">
            <v>ROBINSON ARMANDO CRUZ APACHE</v>
          </cell>
          <cell r="AD97" t="e">
            <v>#REF!</v>
          </cell>
          <cell r="AE97">
            <v>1</v>
          </cell>
        </row>
        <row r="98">
          <cell r="AC98" t="str">
            <v>SILVIA ESPERANZA MANJARRES ANGEL</v>
          </cell>
          <cell r="AD98" t="e">
            <v>#REF!</v>
          </cell>
          <cell r="AE98">
            <v>1</v>
          </cell>
        </row>
        <row r="99">
          <cell r="AC99" t="str">
            <v>ARFAIRTH TRUJILLO PERDOMO</v>
          </cell>
          <cell r="AD99" t="e">
            <v>#REF!</v>
          </cell>
          <cell r="AE99">
            <v>1</v>
          </cell>
        </row>
        <row r="100">
          <cell r="AC100" t="str">
            <v>JUAN BERNARDO DE LA CRUZ DUQUE</v>
          </cell>
          <cell r="AD100" t="e">
            <v>#REF!</v>
          </cell>
          <cell r="AE100">
            <v>1</v>
          </cell>
        </row>
        <row r="101">
          <cell r="AC101" t="str">
            <v>JORGE WILNNER MURILLO BEDOYA</v>
          </cell>
          <cell r="AD101" t="e">
            <v>#REF!</v>
          </cell>
          <cell r="AE101">
            <v>2</v>
          </cell>
        </row>
        <row r="102">
          <cell r="AC102" t="str">
            <v>JUAN SEBASTIAN SAENZ MENESES</v>
          </cell>
          <cell r="AD102" t="e">
            <v>#REF!</v>
          </cell>
          <cell r="AE102">
            <v>2</v>
          </cell>
        </row>
        <row r="103">
          <cell r="AC103" t="str">
            <v>MARIA PAULA HUERGO MOTTA</v>
          </cell>
          <cell r="AD103" t="e">
            <v>#REF!</v>
          </cell>
          <cell r="AE103">
            <v>1</v>
          </cell>
        </row>
        <row r="104">
          <cell r="AC104" t="str">
            <v>RONALD LEONARDO ARAGONEZ SUAREZ</v>
          </cell>
          <cell r="AD104" t="e">
            <v>#REF!</v>
          </cell>
          <cell r="AE104">
            <v>1</v>
          </cell>
        </row>
        <row r="105">
          <cell r="AC105" t="str">
            <v>EDNA CATALINA FLOR DIAZ</v>
          </cell>
          <cell r="AD105" t="e">
            <v>#REF!</v>
          </cell>
          <cell r="AE105">
            <v>1</v>
          </cell>
        </row>
        <row r="106">
          <cell r="AC106" t="str">
            <v>GUILLERMO ALFONSO VIVAS MUÑOZ</v>
          </cell>
          <cell r="AD106" t="e">
            <v>#REF!</v>
          </cell>
          <cell r="AE106">
            <v>1</v>
          </cell>
        </row>
        <row r="107">
          <cell r="AC107" t="str">
            <v>LUDY MILENA VIA</v>
          </cell>
          <cell r="AD107" t="e">
            <v>#REF!</v>
          </cell>
          <cell r="AE107">
            <v>2</v>
          </cell>
        </row>
        <row r="108">
          <cell r="AC108" t="str">
            <v>LEIMAR GUTIERREZ VARGAS</v>
          </cell>
          <cell r="AD108" t="e">
            <v>#REF!</v>
          </cell>
          <cell r="AE108">
            <v>1</v>
          </cell>
        </row>
        <row r="109">
          <cell r="AC109" t="str">
            <v>DIANA CAROLINA NIEVES VARGAS</v>
          </cell>
          <cell r="AD109" t="e">
            <v>#REF!</v>
          </cell>
          <cell r="AE109">
            <v>2</v>
          </cell>
        </row>
        <row r="110">
          <cell r="AC110" t="str">
            <v>NESTOR OSVALDO COSSIO MONTOYA</v>
          </cell>
          <cell r="AD110" t="e">
            <v>#REF!</v>
          </cell>
          <cell r="AE110">
            <v>2</v>
          </cell>
        </row>
        <row r="111">
          <cell r="AC111" t="str">
            <v>FREYDER DOMINICO ECHAVARRIA</v>
          </cell>
          <cell r="AD111" t="e">
            <v>#REF!</v>
          </cell>
          <cell r="AE111">
            <v>1</v>
          </cell>
        </row>
        <row r="112">
          <cell r="AC112" t="str">
            <v>DORA AMPARO ATILLO PERDOMO</v>
          </cell>
          <cell r="AD112" t="e">
            <v>#REF!</v>
          </cell>
          <cell r="AE112">
            <v>1</v>
          </cell>
        </row>
        <row r="113">
          <cell r="AC113" t="str">
            <v>YEFERSON JIMENEZ BARRERA</v>
          </cell>
          <cell r="AD113" t="e">
            <v>#REF!</v>
          </cell>
          <cell r="AE113">
            <v>1</v>
          </cell>
        </row>
        <row r="114">
          <cell r="AC114" t="str">
            <v>LUIS ALFONSO POPAYAN ZAMBRANO</v>
          </cell>
          <cell r="AD114" t="e">
            <v>#REF!</v>
          </cell>
          <cell r="AE114">
            <v>1</v>
          </cell>
        </row>
        <row r="115">
          <cell r="AC115" t="str">
            <v>ANGUIE NATALIA PEREZ GONZALEZ</v>
          </cell>
          <cell r="AD115" t="e">
            <v>#REF!</v>
          </cell>
          <cell r="AE115">
            <v>1</v>
          </cell>
        </row>
        <row r="116">
          <cell r="AC116" t="str">
            <v>LUIS CARLOS BAILARIN BAILARIN</v>
          </cell>
          <cell r="AD116" t="e">
            <v>#REF!</v>
          </cell>
          <cell r="AE116">
            <v>1</v>
          </cell>
        </row>
        <row r="117">
          <cell r="AC117" t="str">
            <v>JAIME ARMANDO RAMOS VALENCIA</v>
          </cell>
          <cell r="AD117" t="e">
            <v>#REF!</v>
          </cell>
          <cell r="AE117">
            <v>1</v>
          </cell>
        </row>
        <row r="118">
          <cell r="AC118" t="str">
            <v>MARY RAQUEL NARVÁEZ TABLA</v>
          </cell>
          <cell r="AD118" t="e">
            <v>#REF!</v>
          </cell>
          <cell r="AE118">
            <v>1</v>
          </cell>
        </row>
        <row r="119">
          <cell r="AC119" t="str">
            <v>OSCAR ANDRÉS RODRÍGUEZ CORDOBA</v>
          </cell>
          <cell r="AD119" t="e">
            <v>#REF!</v>
          </cell>
          <cell r="AE119">
            <v>1</v>
          </cell>
        </row>
        <row r="120">
          <cell r="AC120" t="str">
            <v>PAULA MARCELA RAMOS BETANCUR</v>
          </cell>
          <cell r="AD120" t="e">
            <v>#REF!</v>
          </cell>
          <cell r="AE120">
            <v>2</v>
          </cell>
        </row>
        <row r="121">
          <cell r="AC121" t="str">
            <v>JAIRO ALBERTO NAVARRO INSUASTY</v>
          </cell>
          <cell r="AD121" t="e">
            <v>#REF!</v>
          </cell>
          <cell r="AE121">
            <v>1</v>
          </cell>
        </row>
        <row r="122">
          <cell r="AC122" t="str">
            <v>BEATRIZ ELENA GIRALDO MONTOYA</v>
          </cell>
          <cell r="AD122" t="e">
            <v>#REF!</v>
          </cell>
          <cell r="AE122">
            <v>1</v>
          </cell>
        </row>
        <row r="123">
          <cell r="AC123" t="str">
            <v>JUAN DIEGO GUARIN ARISTIZABAL</v>
          </cell>
          <cell r="AD123" t="e">
            <v>#REF!</v>
          </cell>
          <cell r="AE123">
            <v>1</v>
          </cell>
        </row>
        <row r="124">
          <cell r="AC124" t="str">
            <v>FAVER DIOMAR JIMENEZ ANACONA</v>
          </cell>
          <cell r="AD124" t="e">
            <v>#REF!</v>
          </cell>
          <cell r="AE124">
            <v>1</v>
          </cell>
        </row>
        <row r="125">
          <cell r="AC125" t="str">
            <v>DIEGO ANDRES BORRERO SILVA</v>
          </cell>
          <cell r="AD125" t="e">
            <v>#REF!</v>
          </cell>
          <cell r="AE125">
            <v>2</v>
          </cell>
        </row>
        <row r="126">
          <cell r="AC126" t="str">
            <v>STEPHANI RAMOS TORRES</v>
          </cell>
          <cell r="AD126" t="e">
            <v>#REF!</v>
          </cell>
          <cell r="AE126">
            <v>1</v>
          </cell>
        </row>
        <row r="127">
          <cell r="AC127" t="str">
            <v>MILLER ARLEY PEREZ GUISAO</v>
          </cell>
          <cell r="AD127" t="e">
            <v>#REF!</v>
          </cell>
          <cell r="AE127">
            <v>1</v>
          </cell>
        </row>
        <row r="128">
          <cell r="AC128" t="str">
            <v>JOSE JACOBO MONTOYA OSORIO</v>
          </cell>
          <cell r="AD128" t="e">
            <v>#REF!</v>
          </cell>
          <cell r="AE128">
            <v>1</v>
          </cell>
        </row>
        <row r="129">
          <cell r="AC129" t="str">
            <v>JOSE ALIRIO DURANGO VARGAS</v>
          </cell>
          <cell r="AD129" t="e">
            <v>#REF!</v>
          </cell>
          <cell r="AE129">
            <v>1</v>
          </cell>
        </row>
        <row r="130">
          <cell r="AC130" t="str">
            <v>ANGELA JISED ARANGO CRUZ</v>
          </cell>
          <cell r="AD130" t="e">
            <v>#REF!</v>
          </cell>
          <cell r="AE130">
            <v>1</v>
          </cell>
        </row>
        <row r="131">
          <cell r="AC131" t="str">
            <v>ELISABET MONTOYA OSORIO</v>
          </cell>
          <cell r="AD131" t="e">
            <v>#REF!</v>
          </cell>
          <cell r="AE131">
            <v>1</v>
          </cell>
        </row>
        <row r="132">
          <cell r="AC132" t="str">
            <v>EDGAR RODRIGO BUESAQUILLO MUÑOZ</v>
          </cell>
          <cell r="AD132" t="e">
            <v>#REF!</v>
          </cell>
          <cell r="AE132">
            <v>1</v>
          </cell>
        </row>
        <row r="133">
          <cell r="AC133" t="str">
            <v>JOSÉ EDUARDO BOTINA RANGEL</v>
          </cell>
          <cell r="AD133" t="e">
            <v>#REF!</v>
          </cell>
          <cell r="AE133">
            <v>1</v>
          </cell>
        </row>
        <row r="134">
          <cell r="AC134" t="str">
            <v>FREDY ALEXANDER PATIÑO CORTÉS</v>
          </cell>
          <cell r="AD134" t="e">
            <v>#REF!</v>
          </cell>
          <cell r="AE134">
            <v>1</v>
          </cell>
        </row>
        <row r="135">
          <cell r="AC135" t="str">
            <v>WILSON OSWALDO ESTRELLA VILLOTA</v>
          </cell>
          <cell r="AD135" t="e">
            <v>#REF!</v>
          </cell>
          <cell r="AE135">
            <v>1</v>
          </cell>
        </row>
        <row r="136">
          <cell r="AC136" t="str">
            <v>JAVIER ALONSO SERNA URREGO</v>
          </cell>
          <cell r="AD136" t="e">
            <v>#REF!</v>
          </cell>
          <cell r="AE136">
            <v>1</v>
          </cell>
        </row>
        <row r="137">
          <cell r="AC137" t="str">
            <v>JOSE HILARIO CARTAGENA CASTRO</v>
          </cell>
          <cell r="AD137" t="e">
            <v>#REF!</v>
          </cell>
          <cell r="AE137">
            <v>1</v>
          </cell>
        </row>
        <row r="138">
          <cell r="AC138" t="str">
            <v>GUSTAVO ADOLFO PISSO FLOREZ</v>
          </cell>
          <cell r="AD138" t="e">
            <v>#REF!</v>
          </cell>
          <cell r="AE138">
            <v>2</v>
          </cell>
        </row>
        <row r="139">
          <cell r="AC139" t="str">
            <v>PATRICIA PINO LORENZANA</v>
          </cell>
          <cell r="AD139" t="e">
            <v>#REF!</v>
          </cell>
          <cell r="AE139">
            <v>1</v>
          </cell>
        </row>
        <row r="140">
          <cell r="AC140" t="str">
            <v>YANITH SULEIMA RENTERÍA ARAGÓN</v>
          </cell>
          <cell r="AD140" t="e">
            <v>#REF!</v>
          </cell>
          <cell r="AE140">
            <v>1</v>
          </cell>
        </row>
        <row r="141">
          <cell r="AC141" t="str">
            <v>YOMELQUIN ÁLVAREZ MONTOYA</v>
          </cell>
          <cell r="AD141" t="e">
            <v>#REF!</v>
          </cell>
          <cell r="AE141">
            <v>1</v>
          </cell>
        </row>
        <row r="142">
          <cell r="AC142" t="str">
            <v>JESUS DAVID DIAZ IMBACHI</v>
          </cell>
          <cell r="AD142" t="e">
            <v>#REF!</v>
          </cell>
          <cell r="AE142">
            <v>2</v>
          </cell>
        </row>
        <row r="143">
          <cell r="AC143" t="str">
            <v>ELISA MARIA MORENO ORTIZ</v>
          </cell>
          <cell r="AD143" t="e">
            <v>#REF!</v>
          </cell>
          <cell r="AE143">
            <v>2</v>
          </cell>
        </row>
        <row r="144">
          <cell r="AC144" t="str">
            <v>GUSTAVO ADOLFO PAPAMIJA</v>
          </cell>
          <cell r="AD144" t="e">
            <v>#REF!</v>
          </cell>
          <cell r="AE144">
            <v>1</v>
          </cell>
        </row>
        <row r="145">
          <cell r="AC145" t="str">
            <v>YESICA MANUELA DURANGO LONDOÑO</v>
          </cell>
          <cell r="AD145" t="e">
            <v>#REF!</v>
          </cell>
          <cell r="AE145">
            <v>1</v>
          </cell>
        </row>
        <row r="146">
          <cell r="AC146" t="str">
            <v>JUAN CARLOS NARVÁEZ ARMERO</v>
          </cell>
          <cell r="AD146" t="e">
            <v>#REF!</v>
          </cell>
          <cell r="AE146">
            <v>1</v>
          </cell>
        </row>
        <row r="147">
          <cell r="AC147" t="str">
            <v>JAIDER PINO LORENZANA</v>
          </cell>
          <cell r="AD147" t="e">
            <v>#REF!</v>
          </cell>
          <cell r="AE147">
            <v>1</v>
          </cell>
        </row>
        <row r="148">
          <cell r="AC148" t="str">
            <v>LUISA FERNANDA TRUJILLO PENAGOS</v>
          </cell>
          <cell r="AD148" t="e">
            <v>#REF!</v>
          </cell>
          <cell r="AE148">
            <v>2</v>
          </cell>
        </row>
        <row r="149">
          <cell r="AC149" t="str">
            <v>CARLOS ANDRÉS BLANCO GONZÁLEZ</v>
          </cell>
          <cell r="AD149" t="e">
            <v>#REF!</v>
          </cell>
          <cell r="AE149">
            <v>1</v>
          </cell>
        </row>
        <row r="150">
          <cell r="AC150" t="str">
            <v>EDILSON EMIRO GOMEZ GUAMANGA</v>
          </cell>
          <cell r="AD150" t="e">
            <v>#REF!</v>
          </cell>
          <cell r="AE150">
            <v>1</v>
          </cell>
        </row>
        <row r="151">
          <cell r="AC151" t="str">
            <v>JOSELITO CARUPIA BAILARIN</v>
          </cell>
          <cell r="AD151" t="e">
            <v>#REF!</v>
          </cell>
          <cell r="AE151">
            <v>1</v>
          </cell>
        </row>
        <row r="152">
          <cell r="AC152" t="str">
            <v>JAVIER DUVAN URREGO MONTOYA</v>
          </cell>
          <cell r="AD152" t="e">
            <v>#REF!</v>
          </cell>
          <cell r="AE152">
            <v>2</v>
          </cell>
        </row>
        <row r="153">
          <cell r="AC153" t="str">
            <v>JUAN BAUTISTA BOLAÑOS NARVAEZ</v>
          </cell>
          <cell r="AD153" t="e">
            <v>#REF!</v>
          </cell>
          <cell r="AE153">
            <v>1</v>
          </cell>
        </row>
        <row r="154">
          <cell r="AC154" t="str">
            <v>WILSON DE JESUS JIMENEZ</v>
          </cell>
          <cell r="AD154" t="e">
            <v>#REF!</v>
          </cell>
          <cell r="AE154">
            <v>1</v>
          </cell>
        </row>
        <row r="155">
          <cell r="AC155" t="str">
            <v>YENNY CAROLINA CASTAÑEDA CRUZ</v>
          </cell>
          <cell r="AD155" t="e">
            <v>#REF!</v>
          </cell>
          <cell r="AE155">
            <v>1</v>
          </cell>
        </row>
        <row r="156">
          <cell r="AC156" t="str">
            <v>KAREN DAYANA MATABANCHOY CHITAN</v>
          </cell>
          <cell r="AD156" t="e">
            <v>#REF!</v>
          </cell>
          <cell r="AE156">
            <v>1</v>
          </cell>
        </row>
        <row r="157">
          <cell r="AC157" t="str">
            <v>MAGALY LUCIA NARVAEZ BOLAÑOS</v>
          </cell>
          <cell r="AD157" t="e">
            <v>#REF!</v>
          </cell>
          <cell r="AE157">
            <v>1</v>
          </cell>
        </row>
        <row r="158">
          <cell r="AC158" t="str">
            <v>JULIANA MAYA RIVERA</v>
          </cell>
          <cell r="AD158" t="e">
            <v>#REF!</v>
          </cell>
          <cell r="AE158">
            <v>1</v>
          </cell>
        </row>
        <row r="159">
          <cell r="AC159" t="str">
            <v>LUIS GONZALO LASSO LASSO</v>
          </cell>
          <cell r="AD159" t="e">
            <v>#REF!</v>
          </cell>
          <cell r="AE159">
            <v>2</v>
          </cell>
        </row>
        <row r="160">
          <cell r="AC160" t="str">
            <v>ANGELA PATRICIA MARTINEZ ARCOS</v>
          </cell>
          <cell r="AD160" t="e">
            <v>#REF!</v>
          </cell>
          <cell r="AE160">
            <v>2</v>
          </cell>
        </row>
        <row r="161">
          <cell r="AC161" t="str">
            <v>CARLOS JULIO RAMIREZ BERMUDEZ</v>
          </cell>
          <cell r="AD161" t="e">
            <v>#REF!</v>
          </cell>
          <cell r="AE161">
            <v>1</v>
          </cell>
        </row>
        <row r="162">
          <cell r="AC162" t="str">
            <v>MESIAS NICODEMO GUERRERO CERON</v>
          </cell>
          <cell r="AD162" t="e">
            <v>#REF!</v>
          </cell>
          <cell r="AE162">
            <v>1</v>
          </cell>
        </row>
        <row r="163">
          <cell r="AC163" t="str">
            <v>DIANA EUGENIA VILLARREAL ROMERO</v>
          </cell>
          <cell r="AD163" t="e">
            <v>#REF!</v>
          </cell>
          <cell r="AE163">
            <v>1</v>
          </cell>
        </row>
        <row r="164">
          <cell r="AC164" t="str">
            <v>WILFER ALDIVEY MUÑOZ ARCOS</v>
          </cell>
          <cell r="AD164" t="e">
            <v>#REF!</v>
          </cell>
          <cell r="AE164">
            <v>1</v>
          </cell>
        </row>
        <row r="165">
          <cell r="AC165" t="str">
            <v>GLADYS MARINA RIASCOS GUACHETA</v>
          </cell>
          <cell r="AD165" t="e">
            <v>#REF!</v>
          </cell>
          <cell r="AE165">
            <v>2</v>
          </cell>
        </row>
        <row r="166">
          <cell r="AC166" t="str">
            <v>GLORIA CRISTINA PAZ MENESES</v>
          </cell>
          <cell r="AD166" t="e">
            <v>#REF!</v>
          </cell>
          <cell r="AE166">
            <v>1</v>
          </cell>
        </row>
        <row r="167">
          <cell r="AC167" t="str">
            <v>JAUSMAN SHTID TAPASCO MENJURA</v>
          </cell>
          <cell r="AD167" t="e">
            <v>#REF!</v>
          </cell>
          <cell r="AE167">
            <v>1</v>
          </cell>
        </row>
        <row r="168">
          <cell r="AC168" t="str">
            <v>DILMER FELIPE JIMÉNEZ LÓPEZ</v>
          </cell>
          <cell r="AD168" t="e">
            <v>#REF!</v>
          </cell>
          <cell r="AE168">
            <v>1</v>
          </cell>
        </row>
        <row r="169">
          <cell r="AC169" t="str">
            <v>JULIANA USUGA RIVERA</v>
          </cell>
          <cell r="AD169" t="e">
            <v>#REF!</v>
          </cell>
          <cell r="AE169">
            <v>1</v>
          </cell>
        </row>
        <row r="170">
          <cell r="AC170" t="str">
            <v>LEONARDO MARTINEZ ORDOÑEZ</v>
          </cell>
          <cell r="AD170" t="e">
            <v>#REF!</v>
          </cell>
          <cell r="AE170">
            <v>1</v>
          </cell>
        </row>
        <row r="171">
          <cell r="AC171" t="str">
            <v>WILMER ANDRES ORDOÑEZ MARTINEZ</v>
          </cell>
          <cell r="AD171" t="e">
            <v>#REF!</v>
          </cell>
          <cell r="AE171">
            <v>1</v>
          </cell>
        </row>
        <row r="172">
          <cell r="AC172" t="str">
            <v>NAYIBE YISSEL HERNANDEZ VELASQUEZ</v>
          </cell>
          <cell r="AD172" t="e">
            <v>#REF!</v>
          </cell>
          <cell r="AE172">
            <v>1</v>
          </cell>
        </row>
        <row r="173">
          <cell r="AC173" t="str">
            <v>JOSÉ NARCISO GOMÉZ GONZALEZ</v>
          </cell>
          <cell r="AD173" t="e">
            <v>#REF!</v>
          </cell>
          <cell r="AE173">
            <v>1</v>
          </cell>
        </row>
        <row r="174">
          <cell r="AC174" t="str">
            <v>YANGELA YULIET RODRIGUEZ RIVERA</v>
          </cell>
          <cell r="AD174" t="e">
            <v>#REF!</v>
          </cell>
          <cell r="AE174">
            <v>1</v>
          </cell>
        </row>
        <row r="175">
          <cell r="AC175" t="str">
            <v>SANDY MILENA PESTAÑA DÍAZ</v>
          </cell>
          <cell r="AD175" t="e">
            <v>#REF!</v>
          </cell>
          <cell r="AE175">
            <v>1</v>
          </cell>
        </row>
        <row r="176">
          <cell r="AC176" t="str">
            <v>DAYANA ESTAFNIA ERAZO BOLAÑOS</v>
          </cell>
          <cell r="AD176" t="e">
            <v>#REF!</v>
          </cell>
          <cell r="AE176">
            <v>1</v>
          </cell>
        </row>
        <row r="177">
          <cell r="AC177" t="str">
            <v>MARIBEL REALPE URBANO</v>
          </cell>
          <cell r="AD177" t="e">
            <v>#REF!</v>
          </cell>
          <cell r="AE177">
            <v>1</v>
          </cell>
        </row>
        <row r="178">
          <cell r="AC178" t="str">
            <v xml:space="preserve"> NAYIBE PAOLA LOPEZ LOPEZ</v>
          </cell>
          <cell r="AD178" t="e">
            <v>#REF!</v>
          </cell>
          <cell r="AE178">
            <v>1</v>
          </cell>
        </row>
        <row r="179">
          <cell r="AC179" t="str">
            <v>MAIRA ALEJANDRA TIRADO URUETA</v>
          </cell>
          <cell r="AD179" t="e">
            <v>#REF!</v>
          </cell>
          <cell r="AE179">
            <v>1</v>
          </cell>
        </row>
        <row r="180">
          <cell r="AC180" t="str">
            <v>DEIBI JAVIER BENAVIDES LOPEZ</v>
          </cell>
          <cell r="AD180" t="e">
            <v>#REF!</v>
          </cell>
          <cell r="AE180">
            <v>1</v>
          </cell>
        </row>
        <row r="181">
          <cell r="AC181" t="str">
            <v>LEONARDO ALBERTO RAMIREZ RUBIO</v>
          </cell>
          <cell r="AD181" t="e">
            <v>#REF!</v>
          </cell>
          <cell r="AE181">
            <v>1</v>
          </cell>
        </row>
        <row r="182">
          <cell r="AC182" t="str">
            <v>JOHANA ALEXANDRA ECHEVERRY GARZÓN</v>
          </cell>
          <cell r="AD182" t="e">
            <v>#REF!</v>
          </cell>
          <cell r="AE182">
            <v>2</v>
          </cell>
        </row>
        <row r="183">
          <cell r="AC183" t="str">
            <v>CRISTINA ARISTIZABAL CARDONA</v>
          </cell>
          <cell r="AD183" t="e">
            <v>#REF!</v>
          </cell>
          <cell r="AE183">
            <v>3</v>
          </cell>
        </row>
        <row r="184">
          <cell r="AC184" t="str">
            <v>INGRIT CATALINA TAMAYO VARGAS</v>
          </cell>
          <cell r="AD184" t="e">
            <v>#REF!</v>
          </cell>
          <cell r="AE184">
            <v>1</v>
          </cell>
        </row>
        <row r="185">
          <cell r="AC185" t="str">
            <v>BRAYHAN BERMUDEZ PATIÑO</v>
          </cell>
          <cell r="AD185" t="e">
            <v>#REF!</v>
          </cell>
          <cell r="AE185">
            <v>1</v>
          </cell>
        </row>
        <row r="186">
          <cell r="AC186" t="str">
            <v>LAURA MARCELA RENGIFO BENITEZ</v>
          </cell>
          <cell r="AD186" t="e">
            <v>#REF!</v>
          </cell>
          <cell r="AE186">
            <v>2</v>
          </cell>
        </row>
        <row r="187">
          <cell r="AC187" t="str">
            <v>ANDRES FELIPE QUINTERO ARIAS</v>
          </cell>
          <cell r="AD187" t="e">
            <v>#REF!</v>
          </cell>
          <cell r="AE187">
            <v>1</v>
          </cell>
        </row>
        <row r="188">
          <cell r="AC188" t="str">
            <v>MANUEL ANTONIO MOMPOTES QUIRÁ</v>
          </cell>
          <cell r="AD188" t="e">
            <v>#REF!</v>
          </cell>
          <cell r="AE188">
            <v>1</v>
          </cell>
        </row>
        <row r="189">
          <cell r="AC189" t="str">
            <v>GINA MARCELA JIMENEZ VARGAS</v>
          </cell>
          <cell r="AD189" t="e">
            <v>#REF!</v>
          </cell>
          <cell r="AE189">
            <v>2</v>
          </cell>
        </row>
        <row r="190">
          <cell r="AC190" t="str">
            <v>JORGE ELIECER DAVID HIGUITA</v>
          </cell>
          <cell r="AD190" t="e">
            <v>#REF!</v>
          </cell>
          <cell r="AE190">
            <v>2</v>
          </cell>
        </row>
        <row r="191">
          <cell r="AC191" t="str">
            <v>FRANCIS BERNEL GOMEZ ORDOÑEZ</v>
          </cell>
          <cell r="AD191" t="e">
            <v>#REF!</v>
          </cell>
          <cell r="AE191">
            <v>1</v>
          </cell>
        </row>
        <row r="192">
          <cell r="AC192" t="str">
            <v>MIYER IVAN CERON MUÑOZ</v>
          </cell>
          <cell r="AD192" t="e">
            <v>#REF!</v>
          </cell>
          <cell r="AE192">
            <v>2</v>
          </cell>
        </row>
        <row r="193">
          <cell r="AC193" t="str">
            <v>OLGA LUCIA LLANOS MARTINEZ</v>
          </cell>
          <cell r="AD193" t="e">
            <v>#REF!</v>
          </cell>
          <cell r="AE193">
            <v>2</v>
          </cell>
        </row>
        <row r="194">
          <cell r="AC194" t="str">
            <v>JHON EDUAR ROJAS OSORIO</v>
          </cell>
          <cell r="AD194" t="e">
            <v>#REF!</v>
          </cell>
          <cell r="AE194">
            <v>1</v>
          </cell>
        </row>
        <row r="195">
          <cell r="AC195" t="str">
            <v>CRISTIAN HERNAN ARCILA HERRERA</v>
          </cell>
          <cell r="AD195" t="e">
            <v>#REF!</v>
          </cell>
          <cell r="AE195">
            <v>1</v>
          </cell>
        </row>
        <row r="196">
          <cell r="AC196" t="str">
            <v>OSCAR EFREN MENESES CERON</v>
          </cell>
          <cell r="AD196" t="e">
            <v>#REF!</v>
          </cell>
          <cell r="AE196">
            <v>1</v>
          </cell>
        </row>
        <row r="197">
          <cell r="AC197" t="str">
            <v>DORIS DEL CARMEN CHAVES PIZARRO</v>
          </cell>
          <cell r="AD197" t="e">
            <v>#REF!</v>
          </cell>
          <cell r="AE197">
            <v>1</v>
          </cell>
        </row>
        <row r="198">
          <cell r="AC198" t="str">
            <v>EDWAR HENRY GUARIN GALEANO</v>
          </cell>
          <cell r="AD198" t="e">
            <v>#REF!</v>
          </cell>
          <cell r="AE198">
            <v>1</v>
          </cell>
        </row>
        <row r="199">
          <cell r="AC199" t="str">
            <v>ROSAICELA IMBACHI SAMBON</v>
          </cell>
          <cell r="AD199" t="e">
            <v>#REF!</v>
          </cell>
          <cell r="AE199">
            <v>1</v>
          </cell>
        </row>
        <row r="200">
          <cell r="AC200" t="str">
            <v>JUAN ANTONIO BURBANO ANACONA</v>
          </cell>
          <cell r="AD200" t="e">
            <v>#REF!</v>
          </cell>
          <cell r="AE200">
            <v>1</v>
          </cell>
        </row>
        <row r="201">
          <cell r="AC201" t="str">
            <v>SILVANA MARCELA BENAVIDEZ MORILLO</v>
          </cell>
          <cell r="AD201" t="e">
            <v>#REF!</v>
          </cell>
          <cell r="AE201">
            <v>2</v>
          </cell>
        </row>
        <row r="202">
          <cell r="AC202" t="str">
            <v>RUTH ALCIRA PINEDA ZAMBRANO</v>
          </cell>
          <cell r="AD202" t="e">
            <v>#REF!</v>
          </cell>
          <cell r="AE202">
            <v>1</v>
          </cell>
        </row>
        <row r="203">
          <cell r="AC203" t="str">
            <v>ARIANNA BRIGGETTE GUTIÉRREZ PERALTA</v>
          </cell>
          <cell r="AD203" t="e">
            <v>#REF!</v>
          </cell>
          <cell r="AE203">
            <v>1</v>
          </cell>
        </row>
        <row r="204">
          <cell r="AC204" t="str">
            <v>SILVIO CORREA ROJAS</v>
          </cell>
          <cell r="AD204" t="e">
            <v>#REF!</v>
          </cell>
          <cell r="AE204">
            <v>1</v>
          </cell>
        </row>
        <row r="205">
          <cell r="AC205" t="str">
            <v>LUIS CARLOS LOPEZ GRANADA</v>
          </cell>
          <cell r="AD205" t="e">
            <v>#REF!</v>
          </cell>
          <cell r="AE205">
            <v>1</v>
          </cell>
        </row>
        <row r="206">
          <cell r="AC206" t="str">
            <v>LUIS FERNANDO PAYAN PEREA</v>
          </cell>
          <cell r="AD206" t="e">
            <v>#REF!</v>
          </cell>
          <cell r="AE206">
            <v>2</v>
          </cell>
        </row>
        <row r="207">
          <cell r="AC207" t="str">
            <v>KAREN JINETH ALVARADO MARTINEZ</v>
          </cell>
          <cell r="AD207" t="e">
            <v>#REF!</v>
          </cell>
          <cell r="AE207">
            <v>1</v>
          </cell>
        </row>
        <row r="208">
          <cell r="AC208" t="str">
            <v>MONICA HERNANDEZ CARMONA</v>
          </cell>
          <cell r="AD208" t="e">
            <v>#REF!</v>
          </cell>
          <cell r="AE208">
            <v>1</v>
          </cell>
        </row>
        <row r="209">
          <cell r="AC209" t="str">
            <v>JHOY FLEMING CORDOBA CALVO</v>
          </cell>
          <cell r="AD209" t="e">
            <v>#REF!</v>
          </cell>
          <cell r="AE209">
            <v>1</v>
          </cell>
        </row>
        <row r="210">
          <cell r="AC210" t="str">
            <v>JENNIFER BRANCH BERMÚDEZ</v>
          </cell>
          <cell r="AD210" t="e">
            <v>#REF!</v>
          </cell>
          <cell r="AE210">
            <v>2</v>
          </cell>
        </row>
        <row r="211">
          <cell r="AC211" t="str">
            <v>WILORD RINCON ARANGO</v>
          </cell>
          <cell r="AD211" t="e">
            <v>#REF!</v>
          </cell>
          <cell r="AE211">
            <v>1</v>
          </cell>
        </row>
        <row r="212">
          <cell r="AC212" t="str">
            <v>OSCAR EDUARDO JOJOA MONTENEGRO</v>
          </cell>
          <cell r="AD212" t="e">
            <v>#REF!</v>
          </cell>
          <cell r="AE212">
            <v>1</v>
          </cell>
        </row>
        <row r="213">
          <cell r="AC213" t="str">
            <v>RICARDO ARTURO HERRERA FAJARDO</v>
          </cell>
          <cell r="AD213" t="e">
            <v>#REF!</v>
          </cell>
          <cell r="AE213">
            <v>1</v>
          </cell>
        </row>
        <row r="214">
          <cell r="AC214" t="str">
            <v>CALUDIA MARCELA SALAZAR SANDOVAL</v>
          </cell>
          <cell r="AD214" t="e">
            <v>#REF!</v>
          </cell>
          <cell r="AE214">
            <v>2</v>
          </cell>
        </row>
        <row r="215">
          <cell r="AC215" t="str">
            <v>ANGIE DANIELA FERNANDEZ MONTILLA</v>
          </cell>
          <cell r="AD215" t="e">
            <v>#REF!</v>
          </cell>
          <cell r="AE215">
            <v>1</v>
          </cell>
        </row>
        <row r="216">
          <cell r="AC216" t="str">
            <v>JORGE WILNNER MURILLO BEDOYA</v>
          </cell>
          <cell r="AD216" t="e">
            <v>#REF!</v>
          </cell>
          <cell r="AE216">
            <v>2</v>
          </cell>
        </row>
        <row r="217">
          <cell r="AC217" t="str">
            <v>MARÍA ANDREA CANO ARANGO</v>
          </cell>
          <cell r="AD217" t="e">
            <v>#REF!</v>
          </cell>
          <cell r="AE217">
            <v>1</v>
          </cell>
        </row>
        <row r="218">
          <cell r="AC218" t="str">
            <v>JUAN ESTEBAN LONDOÑO</v>
          </cell>
          <cell r="AD218" t="e">
            <v>#REF!</v>
          </cell>
          <cell r="AE218">
            <v>2</v>
          </cell>
        </row>
        <row r="219">
          <cell r="AC219" t="str">
            <v>YULIANA PELAEZ MARIN</v>
          </cell>
          <cell r="AD219" t="e">
            <v>#REF!</v>
          </cell>
          <cell r="AE219">
            <v>1</v>
          </cell>
        </row>
        <row r="220">
          <cell r="AC220" t="str">
            <v>ALEJANDRO CAMARGO GARCÍA</v>
          </cell>
          <cell r="AD220" t="e">
            <v>#REF!</v>
          </cell>
          <cell r="AE220">
            <v>2</v>
          </cell>
        </row>
        <row r="221">
          <cell r="AC221" t="str">
            <v>IVETT CRISTINA JIMÉNEZ DELGADO</v>
          </cell>
          <cell r="AD221" t="e">
            <v>#REF!</v>
          </cell>
          <cell r="AE221">
            <v>1</v>
          </cell>
        </row>
        <row r="222">
          <cell r="AC222" t="str">
            <v>DANIEL HERRERA JARAMILLO</v>
          </cell>
          <cell r="AD222" t="e">
            <v>#REF!</v>
          </cell>
          <cell r="AE222">
            <v>2</v>
          </cell>
        </row>
        <row r="223">
          <cell r="AC223" t="str">
            <v>MARIA CAMILA TÁUTIVA CASTAÑO</v>
          </cell>
          <cell r="AD223" t="e">
            <v>#REF!</v>
          </cell>
          <cell r="AE223">
            <v>1</v>
          </cell>
        </row>
        <row r="224">
          <cell r="AC224" t="str">
            <v>CAROLINA RIVERA BUILES</v>
          </cell>
          <cell r="AD224" t="e">
            <v>#REF!</v>
          </cell>
          <cell r="AE224">
            <v>2</v>
          </cell>
        </row>
        <row r="225">
          <cell r="AC225" t="str">
            <v>FARLEY DE JESUS GUZMAN SANTA</v>
          </cell>
          <cell r="AD225" t="e">
            <v>#REF!</v>
          </cell>
          <cell r="AE225">
            <v>2</v>
          </cell>
        </row>
        <row r="226">
          <cell r="AC226" t="str">
            <v>JOSÉ LUIS BULA MADERA</v>
          </cell>
          <cell r="AD226" t="e">
            <v>#REF!</v>
          </cell>
          <cell r="AE226">
            <v>2</v>
          </cell>
        </row>
        <row r="227">
          <cell r="AC227" t="str">
            <v>ZULLY DAYANA ESTRADA VILLAFAÑE</v>
          </cell>
          <cell r="AD227" t="e">
            <v>#REF!</v>
          </cell>
          <cell r="AE227">
            <v>1</v>
          </cell>
        </row>
        <row r="228">
          <cell r="AC228" t="str">
            <v>NÉSTOR RAÚL SÁNCHEZ RAMÍREZ</v>
          </cell>
          <cell r="AD228" t="e">
            <v>#REF!</v>
          </cell>
          <cell r="AE228">
            <v>1</v>
          </cell>
        </row>
        <row r="229">
          <cell r="AC229" t="str">
            <v>JAIR DANIEL AMAYA GÓMEZ</v>
          </cell>
          <cell r="AD229" t="e">
            <v>#REF!</v>
          </cell>
          <cell r="AE229">
            <v>2</v>
          </cell>
        </row>
        <row r="230">
          <cell r="AC230" t="str">
            <v>TATIANA ÁLZATE MUÑOZ</v>
          </cell>
          <cell r="AD230" t="e">
            <v>#REF!</v>
          </cell>
          <cell r="AE230">
            <v>2</v>
          </cell>
        </row>
        <row r="231">
          <cell r="AC231" t="str">
            <v>MEILY VANESSA MARTINEZ MONTOYA</v>
          </cell>
          <cell r="AD231" t="e">
            <v>#REF!</v>
          </cell>
          <cell r="AE231">
            <v>2</v>
          </cell>
        </row>
        <row r="232">
          <cell r="AC232" t="str">
            <v>FELIPE ALBERTO BEDOYA ZULUAGA</v>
          </cell>
          <cell r="AD232" t="e">
            <v>#REF!</v>
          </cell>
          <cell r="AE232">
            <v>2</v>
          </cell>
        </row>
        <row r="233">
          <cell r="AC233" t="str">
            <v>HEIDY CIFUENTES CARVAJAL</v>
          </cell>
          <cell r="AD233" t="e">
            <v>#REF!</v>
          </cell>
          <cell r="AE233">
            <v>2</v>
          </cell>
        </row>
        <row r="234">
          <cell r="AC234" t="str">
            <v>JUDITH ECHEVERRY ORTEGA</v>
          </cell>
          <cell r="AD234" t="e">
            <v>#REF!</v>
          </cell>
          <cell r="AE234">
            <v>2</v>
          </cell>
        </row>
        <row r="235">
          <cell r="AC235" t="str">
            <v>SILVIA ELENA ESCUDERO MONTOYA</v>
          </cell>
          <cell r="AD235" t="e">
            <v>#REF!</v>
          </cell>
          <cell r="AE235">
            <v>2</v>
          </cell>
        </row>
        <row r="236">
          <cell r="AC236" t="str">
            <v>MARÍA CAMILA SOLANO CLAROS</v>
          </cell>
          <cell r="AD236" t="e">
            <v>#REF!</v>
          </cell>
          <cell r="AE236">
            <v>1</v>
          </cell>
        </row>
        <row r="237">
          <cell r="AC237" t="str">
            <v>CAROLINA ARENAS AGUDELO</v>
          </cell>
          <cell r="AD237" t="e">
            <v>#REF!</v>
          </cell>
          <cell r="AE237">
            <v>2</v>
          </cell>
        </row>
        <row r="238">
          <cell r="AC238" t="str">
            <v>OWER EDUARDO JURADO ARCINIEGAS</v>
          </cell>
          <cell r="AD238" t="e">
            <v>#REF!</v>
          </cell>
          <cell r="AE238">
            <v>2</v>
          </cell>
        </row>
        <row r="239">
          <cell r="AC239" t="str">
            <v>LIZETH TATIANA CARDONA GIRALDO</v>
          </cell>
          <cell r="AD239" t="e">
            <v>#REF!</v>
          </cell>
          <cell r="AE239">
            <v>1</v>
          </cell>
        </row>
        <row r="240">
          <cell r="AC240" t="str">
            <v>MARIA TERESA HERNANDEZ IBARRA</v>
          </cell>
          <cell r="AD240" t="e">
            <v>#REF!</v>
          </cell>
          <cell r="AE240">
            <v>1</v>
          </cell>
        </row>
        <row r="241">
          <cell r="AC241" t="str">
            <v>ANGÉLICA RAQUEL CUENCA SALAZAR</v>
          </cell>
          <cell r="AD241" t="e">
            <v>#REF!</v>
          </cell>
          <cell r="AE241">
            <v>1</v>
          </cell>
        </row>
        <row r="242">
          <cell r="AC242" t="str">
            <v>NAZLY VIVIANA PARRA MANCO</v>
          </cell>
          <cell r="AD242" t="e">
            <v>#REF!</v>
          </cell>
          <cell r="AE242">
            <v>2</v>
          </cell>
        </row>
        <row r="243">
          <cell r="AC243" t="str">
            <v>LAURA XIMENA TRIANA QUINTERO</v>
          </cell>
          <cell r="AD243" t="e">
            <v>#REF!</v>
          </cell>
          <cell r="AE243">
            <v>2</v>
          </cell>
        </row>
        <row r="244">
          <cell r="AC244" t="str">
            <v>LISSETH VIVIANA MUÑOZ MUÑOZ</v>
          </cell>
          <cell r="AD244" t="e">
            <v>#REF!</v>
          </cell>
          <cell r="AE244">
            <v>2</v>
          </cell>
        </row>
        <row r="245">
          <cell r="AC245" t="str">
            <v>HELMUTH ERNESTO RIVEROS GIRALDO</v>
          </cell>
          <cell r="AD245" t="e">
            <v>#REF!</v>
          </cell>
          <cell r="AE245">
            <v>1</v>
          </cell>
        </row>
        <row r="246">
          <cell r="AC246" t="str">
            <v>ANGELA MARIA MARTINEZ CABRERA</v>
          </cell>
          <cell r="AD246" t="e">
            <v>#REF!</v>
          </cell>
          <cell r="AE246">
            <v>2</v>
          </cell>
        </row>
        <row r="247">
          <cell r="AC247" t="str">
            <v>DIANA CAROLINA NIEVES VARGAS</v>
          </cell>
          <cell r="AD247" t="e">
            <v>#REF!</v>
          </cell>
          <cell r="AE247">
            <v>2</v>
          </cell>
        </row>
        <row r="248">
          <cell r="AC248" t="str">
            <v>PAULA MARCELA RAMOS BETANCUR</v>
          </cell>
          <cell r="AD248" t="e">
            <v>#REF!</v>
          </cell>
          <cell r="AE248">
            <v>2</v>
          </cell>
        </row>
        <row r="249">
          <cell r="AC249" t="str">
            <v>FREDY ALEXANDER PATIÑO CORTES</v>
          </cell>
          <cell r="AD249" t="e">
            <v>#REF!</v>
          </cell>
          <cell r="AE249">
            <v>1</v>
          </cell>
        </row>
        <row r="250">
          <cell r="AC250" t="str">
            <v>JESUS DAVID DIAZ IMBACHI</v>
          </cell>
          <cell r="AD250" t="e">
            <v>#REF!</v>
          </cell>
          <cell r="AE250">
            <v>2</v>
          </cell>
        </row>
        <row r="251">
          <cell r="AC251" t="str">
            <v>EVER ERNEY DUARTE MONCAYO</v>
          </cell>
          <cell r="AD251" t="e">
            <v>#REF!</v>
          </cell>
          <cell r="AE251">
            <v>1</v>
          </cell>
        </row>
        <row r="252">
          <cell r="AC252" t="str">
            <v>GUSTAVO ADOLFO PISSO FLOREZ</v>
          </cell>
          <cell r="AD252" t="e">
            <v>#REF!</v>
          </cell>
          <cell r="AE252">
            <v>2</v>
          </cell>
        </row>
        <row r="253">
          <cell r="AC253" t="str">
            <v>ALEJANDRA MARISOL MUESES CHACUA</v>
          </cell>
          <cell r="AD253" t="e">
            <v>#REF!</v>
          </cell>
          <cell r="AE253">
            <v>1</v>
          </cell>
        </row>
        <row r="254">
          <cell r="AC254" t="str">
            <v>LUISA FERNANDA TRUJILLO PENAGOS</v>
          </cell>
          <cell r="AD254" t="e">
            <v>#REF!</v>
          </cell>
          <cell r="AE254">
            <v>2</v>
          </cell>
        </row>
        <row r="255">
          <cell r="AC255" t="str">
            <v>ELISA MARIA MORENO ORTIZ</v>
          </cell>
          <cell r="AD255" t="e">
            <v>#REF!</v>
          </cell>
          <cell r="AE255">
            <v>2</v>
          </cell>
        </row>
        <row r="256">
          <cell r="AC256" t="str">
            <v>DIEGO ANDRES BORRERO SILVA</v>
          </cell>
          <cell r="AD256" t="e">
            <v>#REF!</v>
          </cell>
          <cell r="AE256">
            <v>2</v>
          </cell>
        </row>
        <row r="257">
          <cell r="AC257" t="str">
            <v>JAVIER DUVAN URREGO MONTOYA</v>
          </cell>
          <cell r="AD257" t="e">
            <v>#REF!</v>
          </cell>
          <cell r="AE257">
            <v>2</v>
          </cell>
        </row>
        <row r="258">
          <cell r="AC258" t="str">
            <v>DIANA CRYSTAL GONZALEZ VINASCO</v>
          </cell>
          <cell r="AD258" t="e">
            <v>#REF!</v>
          </cell>
          <cell r="AE258">
            <v>1</v>
          </cell>
        </row>
        <row r="259">
          <cell r="AC259" t="str">
            <v>ROBINSON LEVID ZULUAGA MEDELLIN</v>
          </cell>
          <cell r="AD259" t="e">
            <v>#REF!</v>
          </cell>
          <cell r="AE259">
            <v>1</v>
          </cell>
        </row>
        <row r="260">
          <cell r="AC260" t="str">
            <v xml:space="preserve">MARIANA AGUDELO CASTIBLANCO </v>
          </cell>
          <cell r="AD260" t="e">
            <v>#REF!</v>
          </cell>
          <cell r="AE260">
            <v>1</v>
          </cell>
        </row>
        <row r="261">
          <cell r="AC261" t="str">
            <v>ANGELA PATRICIA MARTINEZ ARCOS</v>
          </cell>
          <cell r="AD261" t="e">
            <v>#REF!</v>
          </cell>
          <cell r="AE261">
            <v>2</v>
          </cell>
        </row>
        <row r="262">
          <cell r="AC262" t="str">
            <v>FABIAN MAURICIO SOLORZA GALEANO</v>
          </cell>
          <cell r="AD262" t="e">
            <v>#REF!</v>
          </cell>
          <cell r="AE262">
            <v>1</v>
          </cell>
        </row>
        <row r="263">
          <cell r="AC263" t="str">
            <v>NAYIBE YISSEL HERNÁNDEZ VELÁSQUEZ</v>
          </cell>
          <cell r="AD263" t="e">
            <v>#REF!</v>
          </cell>
          <cell r="AE263">
            <v>1</v>
          </cell>
        </row>
        <row r="264">
          <cell r="AC264" t="str">
            <v>DIANA MARCELA MELO ARIAS</v>
          </cell>
          <cell r="AD264" t="e">
            <v>#REF!</v>
          </cell>
          <cell r="AE264">
            <v>1</v>
          </cell>
        </row>
        <row r="265">
          <cell r="AC265" t="str">
            <v>JOHANA ALEXANDRA ECHEVERRY GARZÓN</v>
          </cell>
          <cell r="AD265" t="e">
            <v>#REF!</v>
          </cell>
          <cell r="AE265">
            <v>2</v>
          </cell>
        </row>
        <row r="266">
          <cell r="AC266" t="str">
            <v>JORGE ELIECER DAVID HIGUITA</v>
          </cell>
          <cell r="AD266" t="e">
            <v>#REF!</v>
          </cell>
          <cell r="AE266">
            <v>2</v>
          </cell>
        </row>
        <row r="267">
          <cell r="AC267" t="str">
            <v>GINA MARCELA JIMENEZ VARGAS</v>
          </cell>
          <cell r="AD267" t="e">
            <v>#REF!</v>
          </cell>
          <cell r="AE267">
            <v>2</v>
          </cell>
        </row>
        <row r="268">
          <cell r="AC268" t="str">
            <v>ANDRÉS FELIPE QUINTERO ARIAS</v>
          </cell>
          <cell r="AD268" t="e">
            <v>#REF!</v>
          </cell>
          <cell r="AE268">
            <v>1</v>
          </cell>
        </row>
        <row r="269">
          <cell r="AC269" t="str">
            <v>JOHN EDUARD RUA BEDOYA</v>
          </cell>
          <cell r="AD269" t="e">
            <v>#REF!</v>
          </cell>
          <cell r="AE269">
            <v>1</v>
          </cell>
        </row>
        <row r="270">
          <cell r="AC270" t="str">
            <v>CRISTINA ARISTIZABAL CARDONA</v>
          </cell>
          <cell r="AD270" t="e">
            <v>#REF!</v>
          </cell>
          <cell r="AE270">
            <v>3</v>
          </cell>
        </row>
        <row r="271">
          <cell r="AC271" t="str">
            <v>SILVANA MARCELA BENAVIDEZ MORILLO</v>
          </cell>
          <cell r="AD271" t="e">
            <v>#REF!</v>
          </cell>
          <cell r="AE271">
            <v>2</v>
          </cell>
        </row>
        <row r="272">
          <cell r="AC272" t="str">
            <v>LAURA MARCELA RENGIFO BENITEZ</v>
          </cell>
          <cell r="AD272" t="e">
            <v>#REF!</v>
          </cell>
          <cell r="AE272">
            <v>2</v>
          </cell>
        </row>
        <row r="273">
          <cell r="AC273" t="str">
            <v>DIANA RUTH ALCIRA PINEDA ZAMBRANO</v>
          </cell>
          <cell r="AD273" t="e">
            <v>#REF!</v>
          </cell>
          <cell r="AE273">
            <v>1</v>
          </cell>
        </row>
        <row r="274">
          <cell r="AC274" t="str">
            <v>GLADYS MARINA RIASCOS GUACHETA</v>
          </cell>
          <cell r="AD274" t="e">
            <v>#REF!</v>
          </cell>
          <cell r="AE274">
            <v>2</v>
          </cell>
        </row>
        <row r="275">
          <cell r="AC275" t="str">
            <v>MIYER IVAN CERON MUÑOZ</v>
          </cell>
          <cell r="AD275" t="e">
            <v>#REF!</v>
          </cell>
          <cell r="AE275">
            <v>2</v>
          </cell>
        </row>
        <row r="276">
          <cell r="AC276" t="str">
            <v>OLGA LUCIA LLANOS MARTINEZ</v>
          </cell>
          <cell r="AD276" t="e">
            <v>#REF!</v>
          </cell>
          <cell r="AE276">
            <v>2</v>
          </cell>
        </row>
        <row r="277">
          <cell r="AC277" t="str">
            <v>LUIS FERNANDO PAYAN PEREA</v>
          </cell>
          <cell r="AD277" t="e">
            <v>#REF!</v>
          </cell>
          <cell r="AE277">
            <v>2</v>
          </cell>
        </row>
        <row r="278">
          <cell r="AC278" t="str">
            <v>TORMET AMBIENTE Y DESARROLLO S.A.S.</v>
          </cell>
          <cell r="AD278" t="e">
            <v>#REF!</v>
          </cell>
          <cell r="AE278">
            <v>1</v>
          </cell>
        </row>
        <row r="279">
          <cell r="AC279" t="str">
            <v>DIANA EUGENIA VILLAREAL ROMERO</v>
          </cell>
          <cell r="AD279" t="e">
            <v>#REF!</v>
          </cell>
          <cell r="AE279">
            <v>1</v>
          </cell>
        </row>
        <row r="280">
          <cell r="AC280" t="str">
            <v>LUIS GONZALO LASSO LASSO</v>
          </cell>
          <cell r="AD280" t="e">
            <v>#REF!</v>
          </cell>
          <cell r="AE280">
            <v>2</v>
          </cell>
        </row>
        <row r="281">
          <cell r="AC281" t="str">
            <v>JOHNATAN SUAREZ RODRIGUEZ</v>
          </cell>
          <cell r="AD281" t="e">
            <v>#REF!</v>
          </cell>
          <cell r="AE281">
            <v>1</v>
          </cell>
        </row>
        <row r="282">
          <cell r="AC282" t="str">
            <v>JENNIFER BRANCH BERMÚDEZ</v>
          </cell>
          <cell r="AD282" t="e">
            <v>#REF!</v>
          </cell>
          <cell r="AE282">
            <v>2</v>
          </cell>
        </row>
        <row r="283">
          <cell r="AC283" t="str">
            <v>VALENTINA GIRALDO RUBIO</v>
          </cell>
          <cell r="AD283" t="e">
            <v>#REF!</v>
          </cell>
          <cell r="AE283">
            <v>1</v>
          </cell>
        </row>
        <row r="284">
          <cell r="AC284" t="str">
            <v>JORGE URIEL CASTRO ZAMUDIO</v>
          </cell>
          <cell r="AD284" t="e">
            <v>#REF!</v>
          </cell>
          <cell r="AE284">
            <v>1</v>
          </cell>
        </row>
        <row r="285">
          <cell r="AC285" t="str">
            <v>NICOL VALENTINA DIAZ SANCHEZ</v>
          </cell>
          <cell r="AD285" t="e">
            <v>#REF!</v>
          </cell>
          <cell r="AE285">
            <v>2</v>
          </cell>
        </row>
        <row r="286">
          <cell r="AC286" t="str">
            <v>ANA EIDY MARTINEZ ROJAS</v>
          </cell>
          <cell r="AD286" t="e">
            <v>#REF!</v>
          </cell>
          <cell r="AE286">
            <v>1</v>
          </cell>
        </row>
        <row r="287">
          <cell r="AC287" t="str">
            <v>CALUDIA MARCELA SALAZAR SANDOVAL</v>
          </cell>
          <cell r="AD287" t="e">
            <v>#REF!</v>
          </cell>
          <cell r="AE287">
            <v>2</v>
          </cell>
        </row>
        <row r="288">
          <cell r="AC288" t="str">
            <v>MONICA ALVAREZ MORENO</v>
          </cell>
          <cell r="AD288" t="e">
            <v>#REF!</v>
          </cell>
          <cell r="AE288">
            <v>1</v>
          </cell>
        </row>
        <row r="289">
          <cell r="AC289" t="str">
            <v>JHOY FLEMING CÓRDOBA CALVO,</v>
          </cell>
          <cell r="AD289" t="e">
            <v>#REF!</v>
          </cell>
          <cell r="AE289">
            <v>1</v>
          </cell>
        </row>
        <row r="290">
          <cell r="AC290" t="str">
            <v>MARIA ANDREA CANO ARANGO</v>
          </cell>
          <cell r="AD290" t="e">
            <v>#REF!</v>
          </cell>
          <cell r="AE290">
            <v>1</v>
          </cell>
        </row>
        <row r="291">
          <cell r="AC291" t="str">
            <v>JUAN ESTEBAN LONDOÑO</v>
          </cell>
          <cell r="AD291" t="e">
            <v>#REF!</v>
          </cell>
          <cell r="AE291">
            <v>2</v>
          </cell>
        </row>
        <row r="292">
          <cell r="AC292" t="str">
            <v>INAEL FELIPE CASTAÑEDA OSORIO</v>
          </cell>
          <cell r="AD292" t="e">
            <v>#REF!</v>
          </cell>
          <cell r="AE292">
            <v>1</v>
          </cell>
        </row>
        <row r="293">
          <cell r="AC293" t="str">
            <v>GLORIA MARCELA OSPINA SALAMANCA</v>
          </cell>
          <cell r="AD293" t="e">
            <v>#REF!</v>
          </cell>
          <cell r="AE293">
            <v>1</v>
          </cell>
        </row>
        <row r="294">
          <cell r="AC294" t="str">
            <v>DANIEL HERRERA JARAMILLO</v>
          </cell>
          <cell r="AD294" t="e">
            <v>#REF!</v>
          </cell>
          <cell r="AE294">
            <v>2</v>
          </cell>
        </row>
        <row r="295">
          <cell r="AC295" t="str">
            <v>ALEJANDRO CAMARGO GARCÍA</v>
          </cell>
          <cell r="AD295" t="e">
            <v>#REF!</v>
          </cell>
          <cell r="AE295">
            <v>2</v>
          </cell>
        </row>
        <row r="296">
          <cell r="AC296" t="str">
            <v>IVETT CRISTINA JIMENEZ DELGADO</v>
          </cell>
          <cell r="AD296" t="e">
            <v>#REF!</v>
          </cell>
          <cell r="AE296">
            <v>1</v>
          </cell>
        </row>
        <row r="297">
          <cell r="AC297" t="str">
            <v>CARLOS URIEL LOPEZ BENJUMEA</v>
          </cell>
          <cell r="AD297" t="e">
            <v>#REF!</v>
          </cell>
          <cell r="AE297">
            <v>1</v>
          </cell>
        </row>
        <row r="298">
          <cell r="AC298" t="str">
            <v>MARIA TERESA NARVAEZ ERASO</v>
          </cell>
          <cell r="AD298" t="e">
            <v>#REF!</v>
          </cell>
          <cell r="AE298">
            <v>1</v>
          </cell>
        </row>
        <row r="299">
          <cell r="AC299" t="str">
            <v>ALEJANDRO VIVAS RUIZ</v>
          </cell>
          <cell r="AD299" t="e">
            <v>#REF!</v>
          </cell>
          <cell r="AE299">
            <v>1</v>
          </cell>
        </row>
        <row r="300">
          <cell r="AC300" t="str">
            <v>ELIANA JIMENA GARCÍA MARÍN</v>
          </cell>
          <cell r="AD300" t="e">
            <v>#REF!</v>
          </cell>
          <cell r="AE300">
            <v>1</v>
          </cell>
        </row>
        <row r="301">
          <cell r="AC301" t="str">
            <v>NICOLÁS BOTERO HENAO</v>
          </cell>
          <cell r="AD301" t="e">
            <v>#REF!</v>
          </cell>
          <cell r="AE301">
            <v>1</v>
          </cell>
        </row>
        <row r="302">
          <cell r="AC302" t="str">
            <v>WILFORD RINCON ARANGO</v>
          </cell>
          <cell r="AD302" t="e">
            <v>#REF!</v>
          </cell>
          <cell r="AE302">
            <v>1</v>
          </cell>
        </row>
        <row r="303">
          <cell r="AC303" t="str">
            <v>ANDREA VIUCHE SALGUERO</v>
          </cell>
          <cell r="AD303" t="e">
            <v>#REF!</v>
          </cell>
          <cell r="AE303">
            <v>1</v>
          </cell>
        </row>
        <row r="304">
          <cell r="AC304" t="str">
            <v>VIVIANA ZULUAGA HIGUITA</v>
          </cell>
          <cell r="AD304" t="e">
            <v>#REF!</v>
          </cell>
          <cell r="AE304">
            <v>1</v>
          </cell>
        </row>
        <row r="305">
          <cell r="AC305" t="str">
            <v>RONALD LEANDRO ARAGONEZ SUAREZ</v>
          </cell>
          <cell r="AD305" t="e">
            <v>#REF!</v>
          </cell>
          <cell r="AE305">
            <v>1</v>
          </cell>
        </row>
        <row r="306">
          <cell r="AC306" t="str">
            <v>JUAN SEBASTIAN SAENZ MENESES</v>
          </cell>
          <cell r="AD306" t="e">
            <v>#REF!</v>
          </cell>
          <cell r="AE306">
            <v>2</v>
          </cell>
        </row>
        <row r="307">
          <cell r="AC307" t="str">
            <v>YEIMY SUGUEY PAYA PEÑA</v>
          </cell>
          <cell r="AD307" t="e">
            <v>#REF!</v>
          </cell>
          <cell r="AE307">
            <v>1</v>
          </cell>
        </row>
        <row r="308">
          <cell r="AC308" t="str">
            <v>KARLA MARIA MEDINA HERNANDEZ</v>
          </cell>
          <cell r="AD308" t="e">
            <v>#REF!</v>
          </cell>
          <cell r="AE308">
            <v>1</v>
          </cell>
        </row>
        <row r="309">
          <cell r="AC309" t="str">
            <v>LUDY MILENA VIA</v>
          </cell>
          <cell r="AD309" t="e">
            <v>#REF!</v>
          </cell>
          <cell r="AE309">
            <v>2</v>
          </cell>
        </row>
        <row r="310">
          <cell r="AC310" t="str">
            <v>PATRICIA DANYELI CIFUENTES CALVACHE</v>
          </cell>
          <cell r="AD310" t="e">
            <v>#REF!</v>
          </cell>
          <cell r="AE310">
            <v>1</v>
          </cell>
        </row>
        <row r="311">
          <cell r="AC311" t="str">
            <v>ERICA JOHANA RODRIGUEZ ALEGRIA</v>
          </cell>
          <cell r="AD311" t="e">
            <v>#REF!</v>
          </cell>
          <cell r="AE311">
            <v>1</v>
          </cell>
        </row>
        <row r="312">
          <cell r="AC312" t="str">
            <v>NATALY GUAPACHA QUINTERO</v>
          </cell>
          <cell r="AD312" t="e">
            <v>#REF!</v>
          </cell>
          <cell r="AE312">
            <v>2</v>
          </cell>
        </row>
        <row r="313">
          <cell r="AC313" t="str">
            <v>EDWIN CAMILO HERNÁNDEZ CARDONA</v>
          </cell>
          <cell r="AD313" t="e">
            <v>#REF!</v>
          </cell>
          <cell r="AE313">
            <v>1</v>
          </cell>
        </row>
        <row r="314">
          <cell r="AC314" t="str">
            <v>CRISTIAN FERNANDO TELLEZ GUALGUAN</v>
          </cell>
          <cell r="AD314" t="e">
            <v>#REF!</v>
          </cell>
          <cell r="AE314">
            <v>1</v>
          </cell>
        </row>
        <row r="315">
          <cell r="AC315" t="str">
            <v>BEATRIZ ANGÉLICA PIÑEROS VARÓN</v>
          </cell>
          <cell r="AD315" t="e">
            <v>#REF!</v>
          </cell>
          <cell r="AE315">
            <v>1</v>
          </cell>
        </row>
        <row r="316">
          <cell r="AC316" t="str">
            <v>MARY LILIANA RUIZ GÓMEZ</v>
          </cell>
          <cell r="AD316" t="e">
            <v>#REF!</v>
          </cell>
          <cell r="AE316">
            <v>1</v>
          </cell>
        </row>
        <row r="317">
          <cell r="AC317" t="str">
            <v>JUAN FELIPE GARCIA ROMAN</v>
          </cell>
          <cell r="AD317" t="e">
            <v>#REF!</v>
          </cell>
          <cell r="AE317">
            <v>1</v>
          </cell>
        </row>
        <row r="318">
          <cell r="AC318" t="str">
            <v>JOSE LUIS BULA MADERA</v>
          </cell>
          <cell r="AD318" t="e">
            <v>#REF!</v>
          </cell>
          <cell r="AE318">
            <v>1</v>
          </cell>
        </row>
        <row r="319">
          <cell r="AC319" t="str">
            <v>CRISTINA ARISTIZABAL CARDONA</v>
          </cell>
          <cell r="AD319" t="e">
            <v>#REF!</v>
          </cell>
          <cell r="AE319">
            <v>3</v>
          </cell>
        </row>
        <row r="320">
          <cell r="AC320" t="str">
            <v>MIGUEL ANGEL LOPEZ GOMEZ</v>
          </cell>
          <cell r="AD320" t="e">
            <v>#REF!</v>
          </cell>
          <cell r="AE320">
            <v>1</v>
          </cell>
        </row>
        <row r="321">
          <cell r="AC321" t="str">
            <v>PABLO PAYA COPAQUE</v>
          </cell>
          <cell r="AD321" t="e">
            <v>#REF!</v>
          </cell>
          <cell r="AE321">
            <v>1</v>
          </cell>
        </row>
        <row r="322">
          <cell r="AC322" t="str">
            <v>CAJA DE COMPENSACIÓN FAMILIAR COMFENALCO ANTIOQUIA</v>
          </cell>
          <cell r="AD322" t="e">
            <v>#REF!</v>
          </cell>
          <cell r="AE322">
            <v>1</v>
          </cell>
        </row>
        <row r="323">
          <cell r="AC323" t="str">
            <v>JUVENAL RUIZ PEREZ</v>
          </cell>
          <cell r="AD323" t="e">
            <v>#REF!</v>
          </cell>
          <cell r="AE323">
            <v>1</v>
          </cell>
        </row>
        <row r="324">
          <cell r="AC324" t="str">
            <v>YESICA PAOLA CASTRO GOMEZ</v>
          </cell>
          <cell r="AD324" t="e">
            <v>#REF!</v>
          </cell>
          <cell r="AE324">
            <v>2</v>
          </cell>
        </row>
        <row r="325">
          <cell r="AC325" t="str">
            <v>GINNA LIZETH BELTRAN PEREZ</v>
          </cell>
          <cell r="AD325" t="e">
            <v>#REF!</v>
          </cell>
          <cell r="AE325">
            <v>1</v>
          </cell>
        </row>
        <row r="326">
          <cell r="AC326" t="str">
            <v>INGFRACOL SAS</v>
          </cell>
          <cell r="AD326" t="e">
            <v>#REF!</v>
          </cell>
          <cell r="AE326">
            <v>5</v>
          </cell>
        </row>
        <row r="327">
          <cell r="AC327" t="str">
            <v>ALEJANDRO RENGIFO BENÍTEZ</v>
          </cell>
          <cell r="AD327" t="e">
            <v>#REF!</v>
          </cell>
          <cell r="AE327">
            <v>1</v>
          </cell>
        </row>
        <row r="328">
          <cell r="AC328" t="str">
            <v>MARIA ALEJANDRA CIFUENTES OSSA</v>
          </cell>
          <cell r="AD328" t="e">
            <v>#REF!</v>
          </cell>
          <cell r="AE328">
            <v>1</v>
          </cell>
        </row>
        <row r="329">
          <cell r="AC329" t="str">
            <v>YESICA PAOLA CASTRO GOMEZ</v>
          </cell>
          <cell r="AD329" t="e">
            <v>#REF!</v>
          </cell>
          <cell r="AE329">
            <v>2</v>
          </cell>
        </row>
        <row r="330">
          <cell r="AC330" t="str">
            <v>JOSE ALFREDO BAÑOL HENAO</v>
          </cell>
          <cell r="AD330" t="e">
            <v>#REF!</v>
          </cell>
          <cell r="AE330">
            <v>1</v>
          </cell>
        </row>
        <row r="331">
          <cell r="AC331" t="str">
            <v>CRISTIAN DAVID LOPEZ GUTIERREZ</v>
          </cell>
          <cell r="AD331" t="e">
            <v>#REF!</v>
          </cell>
          <cell r="AE331">
            <v>2</v>
          </cell>
        </row>
        <row r="332">
          <cell r="AC332" t="str">
            <v>FAVIAN OCTAVIO JAIMES JAIMES</v>
          </cell>
          <cell r="AD332" t="e">
            <v>#REF!</v>
          </cell>
          <cell r="AE332">
            <v>1</v>
          </cell>
        </row>
        <row r="333">
          <cell r="AC333" t="str">
            <v>SUBATOURS SAS</v>
          </cell>
          <cell r="AD333" t="e">
            <v>#REF!</v>
          </cell>
          <cell r="AE333">
            <v>1</v>
          </cell>
        </row>
        <row r="334">
          <cell r="AC334" t="str">
            <v>MONTAGAS S. A. E. S. P.</v>
          </cell>
          <cell r="AD334" t="e">
            <v>#REF!</v>
          </cell>
          <cell r="AE334">
            <v>1</v>
          </cell>
        </row>
        <row r="335">
          <cell r="AC335" t="str">
            <v>JOHN FREDY HENAO MARTINEZ - GRANERO YARIMA</v>
          </cell>
          <cell r="AD335" t="e">
            <v>#REF!</v>
          </cell>
          <cell r="AE335">
            <v>1</v>
          </cell>
        </row>
        <row r="336">
          <cell r="AC336" t="str">
            <v>R&amp;G SOLUTION GROUP S.A.S</v>
          </cell>
          <cell r="AD336" t="e">
            <v>#REF!</v>
          </cell>
          <cell r="AE336">
            <v>2</v>
          </cell>
        </row>
        <row r="337">
          <cell r="AC337" t="str">
            <v>R&amp;G SOLUTION GROUP S.A.S</v>
          </cell>
          <cell r="AD337" t="e">
            <v>#REF!</v>
          </cell>
          <cell r="AE337">
            <v>2</v>
          </cell>
        </row>
        <row r="338">
          <cell r="AC338" t="str">
            <v>FUNDACION CERCA VIVA TURISMO CULTURA Y CONSERVACION</v>
          </cell>
          <cell r="AD338" t="e">
            <v>#REF!</v>
          </cell>
          <cell r="AE338">
            <v>1</v>
          </cell>
        </row>
        <row r="339">
          <cell r="AC339" t="str">
            <v>COMBUSTIBLES LIQUIDOS DE COLOMBIA S.A E.S.P</v>
          </cell>
          <cell r="AD339" t="e">
            <v>#REF!</v>
          </cell>
          <cell r="AE339">
            <v>1</v>
          </cell>
        </row>
        <row r="340">
          <cell r="AC340" t="str">
            <v>SERVICIOS Y REPUESTOS LUFERMO S.A.S</v>
          </cell>
          <cell r="AD340" t="e">
            <v>#REF!</v>
          </cell>
          <cell r="AE340">
            <v>2</v>
          </cell>
        </row>
        <row r="341">
          <cell r="AC341" t="str">
            <v>CBN MAAS S.A.S.</v>
          </cell>
          <cell r="AD341" t="e">
            <v>#REF!</v>
          </cell>
          <cell r="AE341">
            <v>2</v>
          </cell>
        </row>
        <row r="342">
          <cell r="AC342" t="str">
            <v>CBN MAAS S.A.S.</v>
          </cell>
          <cell r="AD342" t="e">
            <v>#REF!</v>
          </cell>
          <cell r="AE342">
            <v>2</v>
          </cell>
        </row>
        <row r="343">
          <cell r="AC343" t="str">
            <v>INVERSIONES DMJ PLUSS S.A.S</v>
          </cell>
          <cell r="AD343" t="e">
            <v>#REF!</v>
          </cell>
          <cell r="AE343">
            <v>1</v>
          </cell>
        </row>
        <row r="344">
          <cell r="AC344" t="str">
            <v>PAULA ANDREA JIMENEZ JOJOA</v>
          </cell>
          <cell r="AD344" t="e">
            <v>#REF!</v>
          </cell>
          <cell r="AE344">
            <v>2</v>
          </cell>
        </row>
        <row r="345">
          <cell r="AC345" t="str">
            <v>MONTAGAS S A EMPRESA DE SERVICIOS PUBLICOS DOMICILIARIOS MONTAGAS S A E S P</v>
          </cell>
          <cell r="AD345" t="e">
            <v>#REF!</v>
          </cell>
          <cell r="AE345">
            <v>1</v>
          </cell>
        </row>
        <row r="346">
          <cell r="AC346" t="str">
            <v>READYNET S.A.S.</v>
          </cell>
          <cell r="AD346" t="e">
            <v>#REF!</v>
          </cell>
          <cell r="AE346">
            <v>1</v>
          </cell>
        </row>
        <row r="347">
          <cell r="AC347" t="str">
            <v>PAULA ANDREA JIMENEZ JOJOA</v>
          </cell>
          <cell r="AD347" t="e">
            <v>#REF!</v>
          </cell>
          <cell r="AE347">
            <v>2</v>
          </cell>
        </row>
        <row r="348">
          <cell r="AC348" t="str">
            <v>HENRY MAURO ROSERO GOMEZ</v>
          </cell>
          <cell r="AD348" t="e">
            <v>#REF!</v>
          </cell>
          <cell r="AE348">
            <v>1</v>
          </cell>
        </row>
        <row r="349">
          <cell r="AC349" t="str">
            <v>OSCAR MAURICIO SOLARTE BASTIDAS</v>
          </cell>
          <cell r="AD349" t="e">
            <v>#REF!</v>
          </cell>
          <cell r="AE349">
            <v>1</v>
          </cell>
        </row>
        <row r="350">
          <cell r="AC350" t="str">
            <v>SERVICIOS INTEGRALES SURCOLOMBIANOS- SURCOINT S.A.S</v>
          </cell>
          <cell r="AD350" t="e">
            <v>#REF!</v>
          </cell>
          <cell r="AE350">
            <v>3</v>
          </cell>
        </row>
        <row r="351">
          <cell r="AC351" t="str">
            <v>JHON JAMES PASTRAN VALENCIA LINA MARIA BUITRAGO POSADA</v>
          </cell>
          <cell r="AD351" t="e">
            <v>#REF!</v>
          </cell>
          <cell r="AE351">
            <v>1</v>
          </cell>
        </row>
        <row r="352">
          <cell r="AC352" t="str">
            <v>DIEGO LOPEZ S.A.S</v>
          </cell>
          <cell r="AD352" t="e">
            <v>#REF!</v>
          </cell>
          <cell r="AE352">
            <v>1</v>
          </cell>
        </row>
        <row r="353">
          <cell r="AC353" t="str">
            <v>ASTRID PIRAGUA ESCANDON</v>
          </cell>
          <cell r="AD353" t="e">
            <v>#REF!</v>
          </cell>
          <cell r="AE353">
            <v>2</v>
          </cell>
        </row>
        <row r="354">
          <cell r="AC354" t="str">
            <v>ALMACEN AGROPECUARIO DE ANTIOQUIA S.A.S</v>
          </cell>
          <cell r="AD354" t="e">
            <v>#REF!</v>
          </cell>
          <cell r="AE354">
            <v>3</v>
          </cell>
        </row>
        <row r="355">
          <cell r="AC355" t="str">
            <v>INGFRACOL SAS</v>
          </cell>
          <cell r="AD355" t="e">
            <v>#REF!</v>
          </cell>
          <cell r="AE355">
            <v>5</v>
          </cell>
        </row>
        <row r="356">
          <cell r="AC356" t="str">
            <v>SERVIAUTOS DOSQUEBRADAS SAS</v>
          </cell>
          <cell r="AD356" t="e">
            <v>#REF!</v>
          </cell>
          <cell r="AE356">
            <v>2</v>
          </cell>
        </row>
        <row r="357">
          <cell r="AC357" t="str">
            <v>SERVIAUTOS DOSQUEBRADAS S.A.S.</v>
          </cell>
          <cell r="AD357" t="e">
            <v>#REF!</v>
          </cell>
          <cell r="AE357">
            <v>1</v>
          </cell>
        </row>
        <row r="358">
          <cell r="AC358" t="str">
            <v>JIMMY ALEXANDER PIMENTEL SANCHEZ</v>
          </cell>
          <cell r="AD358" t="e">
            <v>#REF!</v>
          </cell>
          <cell r="AE358">
            <v>2</v>
          </cell>
        </row>
        <row r="359">
          <cell r="AC359" t="str">
            <v>EXTINTORES ALMAR S.A.S.</v>
          </cell>
          <cell r="AD359" t="e">
            <v>#REF!</v>
          </cell>
          <cell r="AE359">
            <v>1</v>
          </cell>
        </row>
        <row r="360">
          <cell r="AC360" t="str">
            <v>JIMMY ALEXANDER PIMENTAL SANCHEZ</v>
          </cell>
          <cell r="AD360" t="e">
            <v>#REF!</v>
          </cell>
          <cell r="AE360">
            <v>2</v>
          </cell>
        </row>
        <row r="361">
          <cell r="AC361" t="str">
            <v>YULTOR SAS ZESE</v>
          </cell>
          <cell r="AD361" t="e">
            <v>#REF!</v>
          </cell>
          <cell r="AE361">
            <v>1</v>
          </cell>
        </row>
        <row r="362">
          <cell r="AC362" t="str">
            <v>JESUS ALBERTO ZUÑIGA GUZMAN</v>
          </cell>
          <cell r="AD362" t="e">
            <v>#REF!</v>
          </cell>
          <cell r="AE362">
            <v>1</v>
          </cell>
        </row>
        <row r="363">
          <cell r="AC363" t="str">
            <v>FUNDACION TIERRA VIVA - FTV</v>
          </cell>
          <cell r="AD363" t="e">
            <v>#REF!</v>
          </cell>
          <cell r="AE363">
            <v>1</v>
          </cell>
        </row>
        <row r="364">
          <cell r="AC364" t="str">
            <v>CBN MAAS S.A.S</v>
          </cell>
          <cell r="AD364" t="e">
            <v>#REF!</v>
          </cell>
          <cell r="AE364">
            <v>1</v>
          </cell>
        </row>
        <row r="365">
          <cell r="AC365" t="str">
            <v>SERVICIOS INTEGRALES SURCOLOMBIANOS- SURCOINT S.A.S</v>
          </cell>
          <cell r="AD365" t="e">
            <v>#REF!</v>
          </cell>
          <cell r="AE365">
            <v>3</v>
          </cell>
        </row>
        <row r="366">
          <cell r="AC366" t="str">
            <v>SOLLINET TECHNOLOGY S.A.S</v>
          </cell>
          <cell r="AD366" t="e">
            <v>#REF!</v>
          </cell>
          <cell r="AE366">
            <v>1</v>
          </cell>
        </row>
        <row r="367">
          <cell r="AC367" t="str">
            <v>INGENIERIA E INFRAESTRUCTURA DE COLOMBIA S.A.S.</v>
          </cell>
          <cell r="AD367" t="e">
            <v>#REF!</v>
          </cell>
          <cell r="AE367">
            <v>6</v>
          </cell>
        </row>
        <row r="368">
          <cell r="AC368" t="str">
            <v>UNITRÓNICA SAS BIC</v>
          </cell>
          <cell r="AD368" t="e">
            <v>#REF!</v>
          </cell>
          <cell r="AE368">
            <v>1</v>
          </cell>
        </row>
        <row r="369">
          <cell r="AC369" t="str">
            <v>JIMMY ALEXANDER PIMENTEL SANCHEZ</v>
          </cell>
          <cell r="AD369" t="e">
            <v>#REF!</v>
          </cell>
          <cell r="AE369">
            <v>2</v>
          </cell>
        </row>
        <row r="370">
          <cell r="AC370" t="str">
            <v>DEYSAFIRA GOMEZ DURAN</v>
          </cell>
          <cell r="AD370" t="e">
            <v>#REF!</v>
          </cell>
          <cell r="AE370">
            <v>1</v>
          </cell>
        </row>
        <row r="371">
          <cell r="AC371" t="str">
            <v>JOSE CEIN VILLEGAS QUINTERO-ELECTRO EL SOL</v>
          </cell>
          <cell r="AD371" t="e">
            <v>#REF!</v>
          </cell>
          <cell r="AE371">
            <v>1</v>
          </cell>
        </row>
        <row r="372">
          <cell r="AC372" t="str">
            <v>SOLTEC VM SAS</v>
          </cell>
          <cell r="AD372" t="e">
            <v>#REF!</v>
          </cell>
          <cell r="AE372">
            <v>2</v>
          </cell>
        </row>
        <row r="373">
          <cell r="AC373" t="str">
            <v>COOPERATIVA DE TRANSPORTADORES DE SANTA MARIA HUILA (COOTRANSAMARIA)</v>
          </cell>
          <cell r="AD373" t="e">
            <v>#REF!</v>
          </cell>
          <cell r="AE373">
            <v>1</v>
          </cell>
        </row>
        <row r="374">
          <cell r="AC374" t="str">
            <v>SUPERMERCADO SAN REMO LIMITADA</v>
          </cell>
          <cell r="AD374" t="e">
            <v>#REF!</v>
          </cell>
          <cell r="AE374">
            <v>1</v>
          </cell>
        </row>
        <row r="375">
          <cell r="AC375" t="str">
            <v>ALMACEN AGROPECUARIO DE ANTIOQUIA S.A.S</v>
          </cell>
          <cell r="AD375" t="e">
            <v>#REF!</v>
          </cell>
          <cell r="AE375">
            <v>3</v>
          </cell>
        </row>
        <row r="376">
          <cell r="AC376" t="str">
            <v>ALMACEN AGROPECUARIO DE ANTIOQUIA S.A.S</v>
          </cell>
          <cell r="AD376" t="e">
            <v>#REF!</v>
          </cell>
          <cell r="AE376">
            <v>3</v>
          </cell>
        </row>
        <row r="377">
          <cell r="AC377" t="str">
            <v>SERVICIOS Y REPUESTOS LUFERMO S.A.S</v>
          </cell>
          <cell r="AD377" t="e">
            <v>#REF!</v>
          </cell>
          <cell r="AE377">
            <v>2</v>
          </cell>
        </row>
        <row r="378">
          <cell r="AC378" t="str">
            <v>GRUPO SAMANTO SAS</v>
          </cell>
          <cell r="AD378" t="e">
            <v>#REF!</v>
          </cell>
          <cell r="AE378">
            <v>1</v>
          </cell>
        </row>
        <row r="379">
          <cell r="AC379" t="str">
            <v>COOPERATIVA DE TRANSPORTADORES DE PLANADAS TOLIMA COOTRANSPLANADAS</v>
          </cell>
          <cell r="AD379" t="e">
            <v>#REF!</v>
          </cell>
          <cell r="AE379">
            <v>1</v>
          </cell>
        </row>
        <row r="380">
          <cell r="AC380" t="str">
            <v>SERVICIOS INTEGRALES SURCOLOMBIANOS-SURCOINT</v>
          </cell>
          <cell r="AD380" t="e">
            <v>#REF!</v>
          </cell>
          <cell r="AE380">
            <v>2</v>
          </cell>
        </row>
        <row r="381">
          <cell r="AC381" t="str">
            <v>LYN INGENIERIA SAS.</v>
          </cell>
          <cell r="AD381" t="e">
            <v>#REF!</v>
          </cell>
          <cell r="AE381">
            <v>1</v>
          </cell>
        </row>
        <row r="382">
          <cell r="AC382" t="str">
            <v>SERVICIOS INTEGRALES SURCOLOMBIANOS- SURCOINT S.A.S</v>
          </cell>
          <cell r="AD382" t="e">
            <v>#REF!</v>
          </cell>
          <cell r="AE382">
            <v>3</v>
          </cell>
        </row>
        <row r="383">
          <cell r="AC383" t="str">
            <v>ENCISO LTDA</v>
          </cell>
          <cell r="AD383" t="e">
            <v>#REF!</v>
          </cell>
          <cell r="AE383">
            <v>1</v>
          </cell>
        </row>
        <row r="384">
          <cell r="AC384" t="str">
            <v>YANETH PUYO LOPEZ</v>
          </cell>
          <cell r="AD384" t="e">
            <v>#REF!</v>
          </cell>
          <cell r="AE384">
            <v>3</v>
          </cell>
        </row>
        <row r="385">
          <cell r="AC385" t="str">
            <v>SOLTEC VM SAS</v>
          </cell>
          <cell r="AD385" t="e">
            <v>#REF!</v>
          </cell>
          <cell r="AE385">
            <v>2</v>
          </cell>
        </row>
        <row r="386">
          <cell r="AC386" t="str">
            <v>YANETH PUYO LOPEZ</v>
          </cell>
          <cell r="AD386" t="e">
            <v>#REF!</v>
          </cell>
          <cell r="AE386">
            <v>3</v>
          </cell>
        </row>
        <row r="387">
          <cell r="AC387" t="str">
            <v>GRUPO SLSECSA S.A.S</v>
          </cell>
          <cell r="AD387" t="e">
            <v>#REF!</v>
          </cell>
          <cell r="AE387">
            <v>1</v>
          </cell>
        </row>
        <row r="388">
          <cell r="AC388" t="str">
            <v>GRUPO SLSECSA SAS</v>
          </cell>
          <cell r="AD388" t="e">
            <v>#REF!</v>
          </cell>
          <cell r="AE388">
            <v>1</v>
          </cell>
        </row>
        <row r="389">
          <cell r="AC389" t="str">
            <v>SERVICIOS INTEGRALES SURCOLOMBIANOS-SURCOINT</v>
          </cell>
          <cell r="AD389" t="e">
            <v>#REF!</v>
          </cell>
          <cell r="AE389">
            <v>2</v>
          </cell>
        </row>
        <row r="390">
          <cell r="AC390" t="str">
            <v>INGFRACOL SAS</v>
          </cell>
          <cell r="AD390" t="e">
            <v>#REF!</v>
          </cell>
          <cell r="AE390">
            <v>5</v>
          </cell>
        </row>
        <row r="391">
          <cell r="AC391" t="str">
            <v>JULIAN ANDRES SALAS CHACON</v>
          </cell>
          <cell r="AD391" t="e">
            <v>#REF!</v>
          </cell>
          <cell r="AE391">
            <v>1</v>
          </cell>
        </row>
        <row r="392">
          <cell r="AC392" t="str">
            <v>INFRAPOL S.A.S.</v>
          </cell>
          <cell r="AD392" t="e">
            <v>#REF!</v>
          </cell>
          <cell r="AE392">
            <v>1</v>
          </cell>
        </row>
        <row r="393">
          <cell r="AC393" t="str">
            <v>NEURONA INGENIERIA MAS DISEÑO S.A.S.</v>
          </cell>
          <cell r="AD393" t="e">
            <v>#REF!</v>
          </cell>
          <cell r="AE393">
            <v>1</v>
          </cell>
        </row>
        <row r="394">
          <cell r="AC394" t="str">
            <v>AGROMARKET C.I. S.A.S. ZOMAC</v>
          </cell>
          <cell r="AD394" t="e">
            <v>#REF!</v>
          </cell>
          <cell r="AE394">
            <v>1</v>
          </cell>
        </row>
        <row r="395">
          <cell r="AC395" t="str">
            <v>DEICY BRAVO JOJOA</v>
          </cell>
          <cell r="AD395" t="e">
            <v>#REF!</v>
          </cell>
          <cell r="AE395">
            <v>1</v>
          </cell>
        </row>
        <row r="396">
          <cell r="AC396" t="str">
            <v>CESAR AUGUSTO RENDON GRISALES</v>
          </cell>
          <cell r="AD396" t="e">
            <v>#REF!</v>
          </cell>
          <cell r="AE396">
            <v>1</v>
          </cell>
        </row>
        <row r="397">
          <cell r="AC397" t="str">
            <v>COMPREBUCE S.A.S.</v>
          </cell>
          <cell r="AD397" t="e">
            <v>#REF!</v>
          </cell>
          <cell r="AE397">
            <v>2</v>
          </cell>
        </row>
        <row r="398">
          <cell r="AC398" t="str">
            <v>SM SOLUCIONES INTEGRALES DEL PACIFICO S.A.S</v>
          </cell>
          <cell r="AD398" t="e">
            <v>#REF!</v>
          </cell>
          <cell r="AE398">
            <v>1</v>
          </cell>
        </row>
        <row r="399">
          <cell r="AC399" t="str">
            <v>SEGURIDAD CONTRA INCENDIOS S.A.S.</v>
          </cell>
          <cell r="AD399" t="e">
            <v>#REF!</v>
          </cell>
          <cell r="AE399">
            <v>1</v>
          </cell>
        </row>
        <row r="400">
          <cell r="AC400" t="str">
            <v>ALMACÉN AGROPECUARIO DE ANTIOQUIA S.A.S.</v>
          </cell>
          <cell r="AD400" t="e">
            <v>#REF!</v>
          </cell>
          <cell r="AE400">
            <v>1</v>
          </cell>
        </row>
        <row r="401">
          <cell r="AC401" t="str">
            <v>YANETH PUYO LOPEZ</v>
          </cell>
          <cell r="AD401" t="e">
            <v>#REF!</v>
          </cell>
          <cell r="AE401">
            <v>3</v>
          </cell>
        </row>
        <row r="402">
          <cell r="AC402" t="str">
            <v>GRUPO EMPRESARIAL VID SAS</v>
          </cell>
          <cell r="AD402" t="e">
            <v>#REF!</v>
          </cell>
          <cell r="AE402">
            <v>1</v>
          </cell>
        </row>
        <row r="403">
          <cell r="AC403" t="str">
            <v>INGENIERIA E INFRAESTRUCTURA DE COLOMBIA S.A.S.</v>
          </cell>
          <cell r="AD403" t="e">
            <v>#REF!</v>
          </cell>
          <cell r="AE403">
            <v>6</v>
          </cell>
        </row>
        <row r="404">
          <cell r="AC404" t="str">
            <v>COMPREBUCE S.A.S.</v>
          </cell>
          <cell r="AD404" t="e">
            <v>#REF!</v>
          </cell>
          <cell r="AE404">
            <v>2</v>
          </cell>
        </row>
        <row r="405">
          <cell r="AC405" t="str">
            <v>INGENIERIA E INFRAESTRUCTURA DE COLOMBIA S.A.S.</v>
          </cell>
          <cell r="AD405" t="e">
            <v>#REF!</v>
          </cell>
          <cell r="AE405">
            <v>6</v>
          </cell>
        </row>
        <row r="406">
          <cell r="AC406" t="str">
            <v>INGENIERIA E INFRAESTRUCTURA DE COLOMBIA S.A.S.</v>
          </cell>
          <cell r="AD406" t="e">
            <v>#REF!</v>
          </cell>
          <cell r="AE406">
            <v>6</v>
          </cell>
        </row>
        <row r="407">
          <cell r="AC407" t="str">
            <v>INGENIERIA E INFRAESTRUCTURA DE COLOMBIA S.A.S.</v>
          </cell>
          <cell r="AD407" t="e">
            <v>#REF!</v>
          </cell>
          <cell r="AE407">
            <v>6</v>
          </cell>
        </row>
        <row r="408">
          <cell r="AC408" t="str">
            <v>INGENIERIA E INFRAESTRUCTURA DE COLOMBIA S.A.S.</v>
          </cell>
          <cell r="AD408" t="e">
            <v>#REF!</v>
          </cell>
          <cell r="AE408">
            <v>6</v>
          </cell>
        </row>
        <row r="409">
          <cell r="AC409" t="str">
            <v>CARLOS MARIO RIVERA VALENCIA</v>
          </cell>
          <cell r="AD409" t="e">
            <v>#REF!</v>
          </cell>
          <cell r="AE409">
            <v>1</v>
          </cell>
        </row>
        <row r="410">
          <cell r="AC410" t="str">
            <v>NESTOR OSVALDO COSSIO MONTOYA</v>
          </cell>
          <cell r="AD410" t="e">
            <v>#REF!</v>
          </cell>
          <cell r="AE410">
            <v>2</v>
          </cell>
        </row>
        <row r="411">
          <cell r="AC411" t="str">
            <v>LUZ FAY MORALES BARTOLO</v>
          </cell>
          <cell r="AD411" t="e">
            <v>#REF!</v>
          </cell>
          <cell r="AE411">
            <v>1</v>
          </cell>
        </row>
        <row r="412">
          <cell r="AC412" t="str">
            <v>SIRIUS INGENIERIA S.A.S</v>
          </cell>
          <cell r="AD412" t="e">
            <v>#REF!</v>
          </cell>
          <cell r="AE412">
            <v>1</v>
          </cell>
        </row>
        <row r="413">
          <cell r="AC413" t="str">
            <v>IVAN ORLANDO MORENO REFORESTACIONES Y SERVICIOS DE INGENIERIA S.A.S.</v>
          </cell>
          <cell r="AD413" t="e">
            <v>#REF!</v>
          </cell>
          <cell r="AE413">
            <v>1</v>
          </cell>
        </row>
      </sheetData>
      <sheetData sheetId="1"/>
      <sheetData sheetId="2"/>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munity.secop.gov.co/Public/Tendering/OpportunityDetail/Index?noticeUID=CO1.NTC.4602106&amp;isFromPublicArea=True&amp;isModal=False" TargetMode="External"/><Relationship Id="rId7" Type="http://schemas.openxmlformats.org/officeDocument/2006/relationships/hyperlink" Target="https://community.secop.gov.co/Public/Tendering/OpportunityDetail/Index?noticeUID=CO1.NTC.4438003&amp;isFromPublicArea=True&amp;isModal=False" TargetMode="External"/><Relationship Id="rId2" Type="http://schemas.openxmlformats.org/officeDocument/2006/relationships/hyperlink" Target="https://community.secop.gov.co/Public/Tendering/OpportunityDetail/Index?noticeUID=CO1.NTC.4124626&amp;isFromPublicArea=True&amp;isModal=False" TargetMode="External"/><Relationship Id="rId1" Type="http://schemas.openxmlformats.org/officeDocument/2006/relationships/hyperlink" Target="https://community.secop.gov.co/Public/Tendering/OpportunityDetail/Index?noticeUID=CO1.NTC.4082244&amp;isFromPublicArea=True&amp;isModal=False" TargetMode="External"/><Relationship Id="rId6" Type="http://schemas.openxmlformats.org/officeDocument/2006/relationships/hyperlink" Target="https://community.secop.gov.co/Public/Tendering/OpportunityDetail/Index?noticeUID=CO1.NTC.4968562&amp;isFromPublicArea=True&amp;isModal=False" TargetMode="External"/><Relationship Id="rId5" Type="http://schemas.openxmlformats.org/officeDocument/2006/relationships/hyperlink" Target="https://community.secop.gov.co/Public/Tendering/OpportunityDetail/Index?noticeUID=CO1.NTC.4960410&amp;isFromPublicArea=True&amp;isModal=False" TargetMode="External"/><Relationship Id="rId4" Type="http://schemas.openxmlformats.org/officeDocument/2006/relationships/hyperlink" Target="https://community.secop.gov.co/Public/Tendering/OpportunityDetail/Index?noticeUID=CO1.NTC.4708687&amp;isFromPublicArea=True&amp;isModal=Fals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community.secop.gov.co/Public/Tendering/OpportunityDetail/Index?noticeUID=CO1.NTC.5857540&amp;isFromPublicArea=True&amp;isModal=False" TargetMode="External"/><Relationship Id="rId2" Type="http://schemas.openxmlformats.org/officeDocument/2006/relationships/hyperlink" Target="https://community.secop.gov.co/Public/Tendering/OpportunityDetail/Index?noticeUID=CO1.NTC.5590436&amp;isFromPublicArea=True&amp;isModal=False" TargetMode="External"/><Relationship Id="rId1" Type="http://schemas.openxmlformats.org/officeDocument/2006/relationships/hyperlink" Target="https://community.secop.gov.co/Public/Tendering/OpportunityDetail/Index?noticeUID=CO1.NTC.5486328&amp;isFromPublicArea=True&amp;isModal=False" TargetMode="External"/><Relationship Id="rId5" Type="http://schemas.openxmlformats.org/officeDocument/2006/relationships/printerSettings" Target="../printerSettings/printerSettings1.bin"/><Relationship Id="rId4" Type="http://schemas.openxmlformats.org/officeDocument/2006/relationships/hyperlink" Target="https://community.secop.gov.co/Public/Tendering/OpportunityDetail/Index?noticeUID=CO1.NTC.6089994&amp;isFromPublicArea=True&amp;isModal=False"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lombiacompra.gov.co/tienda-virtual-del-estado-colombiano/ordenes-compra/107630"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77"/>
  <sheetViews>
    <sheetView topLeftCell="P1" workbookViewId="0">
      <pane ySplit="1" topLeftCell="A341" activePane="bottomLeft" state="frozen"/>
      <selection pane="bottomLeft" activeCell="AD376" sqref="AD376"/>
    </sheetView>
  </sheetViews>
  <sheetFormatPr baseColWidth="10" defaultRowHeight="15" x14ac:dyDescent="0.25"/>
  <cols>
    <col min="4" max="4" width="78.85546875" bestFit="1" customWidth="1"/>
    <col min="5" max="5" width="7.5703125" bestFit="1" customWidth="1"/>
    <col min="6" max="6" width="6.42578125" bestFit="1" customWidth="1"/>
    <col min="7" max="7" width="6.42578125" customWidth="1"/>
    <col min="15" max="15" width="15.140625" bestFit="1" customWidth="1"/>
    <col min="16" max="16" width="14.140625" bestFit="1" customWidth="1"/>
    <col min="19" max="19" width="13.5703125" bestFit="1" customWidth="1"/>
    <col min="20" max="20" width="13.5703125" customWidth="1"/>
    <col min="21" max="21" width="13.5703125" bestFit="1" customWidth="1"/>
  </cols>
  <sheetData>
    <row r="1" spans="1:30" ht="78.75" x14ac:dyDescent="0.25">
      <c r="A1" s="1" t="s">
        <v>0</v>
      </c>
      <c r="B1" s="2" t="s">
        <v>1</v>
      </c>
      <c r="C1" s="3" t="s">
        <v>2</v>
      </c>
      <c r="D1" s="1" t="s">
        <v>3</v>
      </c>
      <c r="E1" s="1" t="s">
        <v>1505</v>
      </c>
      <c r="F1" s="1" t="s">
        <v>1272</v>
      </c>
      <c r="G1" s="1" t="s">
        <v>1506</v>
      </c>
      <c r="H1" s="2" t="s">
        <v>4</v>
      </c>
      <c r="I1" s="2" t="s">
        <v>5</v>
      </c>
      <c r="J1" s="2" t="s">
        <v>45</v>
      </c>
      <c r="K1" s="2" t="s">
        <v>6</v>
      </c>
      <c r="L1" s="2" t="s">
        <v>7</v>
      </c>
      <c r="M1" s="1" t="s">
        <v>8</v>
      </c>
      <c r="N1" s="18" t="s">
        <v>46</v>
      </c>
      <c r="O1" s="2" t="s">
        <v>47</v>
      </c>
      <c r="P1" s="4" t="s">
        <v>9</v>
      </c>
      <c r="Q1" s="5" t="s">
        <v>10</v>
      </c>
      <c r="R1" s="5" t="s">
        <v>11</v>
      </c>
      <c r="S1" s="113" t="s">
        <v>1273</v>
      </c>
      <c r="T1" s="6" t="s">
        <v>1272</v>
      </c>
      <c r="U1" s="6" t="s">
        <v>13</v>
      </c>
      <c r="V1" s="2" t="s">
        <v>14</v>
      </c>
      <c r="W1" s="3" t="s">
        <v>15</v>
      </c>
      <c r="X1" s="2" t="s">
        <v>16</v>
      </c>
      <c r="Y1" s="2" t="s">
        <v>17</v>
      </c>
      <c r="Z1" s="1" t="s">
        <v>18</v>
      </c>
      <c r="AA1" s="1" t="s">
        <v>19</v>
      </c>
      <c r="AB1" s="7" t="s">
        <v>20</v>
      </c>
      <c r="AC1" s="19" t="s">
        <v>21</v>
      </c>
      <c r="AD1" s="20" t="s">
        <v>48</v>
      </c>
    </row>
    <row r="2" spans="1:30" x14ac:dyDescent="0.25">
      <c r="A2" s="9" t="s">
        <v>22</v>
      </c>
      <c r="B2" s="8" t="s">
        <v>23</v>
      </c>
      <c r="C2" s="13" t="s">
        <v>49</v>
      </c>
      <c r="D2" s="13" t="s">
        <v>50</v>
      </c>
      <c r="E2" s="13">
        <f>COUNTIF(D:D,D2)</f>
        <v>2</v>
      </c>
      <c r="F2" s="13" t="e">
        <f>VLOOKUP(D2,'[1]GESTIÓN CONTRAC FONAM NACION'!$AC:$AE,2,FALSE)</f>
        <v>#REF!</v>
      </c>
      <c r="G2" s="13" t="e">
        <f>IF(E2=F2,1,"")</f>
        <v>#REF!</v>
      </c>
      <c r="H2" s="21">
        <v>44957</v>
      </c>
      <c r="I2" s="22" t="s">
        <v>51</v>
      </c>
      <c r="J2" s="23"/>
      <c r="K2" s="13" t="s">
        <v>52</v>
      </c>
      <c r="L2" s="24" t="s">
        <v>53</v>
      </c>
      <c r="M2" s="23"/>
      <c r="N2" s="23"/>
      <c r="O2" s="25">
        <v>3889578</v>
      </c>
      <c r="P2" s="26">
        <v>15558312</v>
      </c>
      <c r="Q2" s="13" t="s">
        <v>54</v>
      </c>
      <c r="R2" s="13" t="s">
        <v>55</v>
      </c>
      <c r="S2" s="114" t="s">
        <v>1274</v>
      </c>
      <c r="T2" s="26"/>
      <c r="U2" s="26">
        <v>1064980608</v>
      </c>
      <c r="V2" s="13" t="s">
        <v>27</v>
      </c>
      <c r="W2" s="13">
        <v>120</v>
      </c>
      <c r="X2" s="14">
        <v>44958</v>
      </c>
      <c r="Y2" s="14">
        <v>45077</v>
      </c>
      <c r="Z2" s="14"/>
      <c r="AA2" s="15" t="s">
        <v>56</v>
      </c>
      <c r="AB2" s="27" t="s">
        <v>57</v>
      </c>
      <c r="AC2" s="8">
        <v>2023</v>
      </c>
      <c r="AD2" s="8" t="s">
        <v>58</v>
      </c>
    </row>
    <row r="3" spans="1:30" x14ac:dyDescent="0.25">
      <c r="A3" s="9" t="s">
        <v>37</v>
      </c>
      <c r="B3" s="8" t="s">
        <v>23</v>
      </c>
      <c r="C3" s="13" t="s">
        <v>49</v>
      </c>
      <c r="D3" s="13" t="s">
        <v>59</v>
      </c>
      <c r="E3" s="13">
        <f t="shared" ref="E3:E66" si="0">COUNTIF(D:D,D3)</f>
        <v>2</v>
      </c>
      <c r="F3" s="13" t="e">
        <f>VLOOKUP(D3,'[1]GESTIÓN CONTRAC FONAM NACION'!$AC:$AE,2,FALSE)</f>
        <v>#REF!</v>
      </c>
      <c r="G3" s="13" t="e">
        <f t="shared" ref="G3:G66" si="1">IF(E3=F3,1,"")</f>
        <v>#REF!</v>
      </c>
      <c r="H3" s="21">
        <v>44957</v>
      </c>
      <c r="I3" s="22" t="s">
        <v>60</v>
      </c>
      <c r="J3" s="23"/>
      <c r="K3" s="13" t="s">
        <v>52</v>
      </c>
      <c r="L3" s="24" t="s">
        <v>53</v>
      </c>
      <c r="M3" s="23"/>
      <c r="N3" s="23"/>
      <c r="O3" s="25">
        <v>4820400</v>
      </c>
      <c r="P3" s="26">
        <v>19281600</v>
      </c>
      <c r="Q3" s="13" t="s">
        <v>54</v>
      </c>
      <c r="R3" s="13" t="s">
        <v>55</v>
      </c>
      <c r="S3" s="114" t="s">
        <v>1275</v>
      </c>
      <c r="T3" s="26"/>
      <c r="U3" s="26">
        <v>1036610456</v>
      </c>
      <c r="V3" s="13" t="s">
        <v>27</v>
      </c>
      <c r="W3" s="13">
        <v>120</v>
      </c>
      <c r="X3" s="14">
        <v>44958</v>
      </c>
      <c r="Y3" s="14">
        <v>45077</v>
      </c>
      <c r="Z3" s="14"/>
      <c r="AA3" s="15" t="s">
        <v>56</v>
      </c>
      <c r="AB3" s="27" t="s">
        <v>61</v>
      </c>
      <c r="AC3" s="8">
        <v>2023</v>
      </c>
      <c r="AD3" s="8" t="s">
        <v>58</v>
      </c>
    </row>
    <row r="4" spans="1:30" x14ac:dyDescent="0.25">
      <c r="A4" s="9" t="s">
        <v>41</v>
      </c>
      <c r="B4" s="8" t="s">
        <v>23</v>
      </c>
      <c r="C4" s="13" t="s">
        <v>49</v>
      </c>
      <c r="D4" s="15" t="s">
        <v>62</v>
      </c>
      <c r="E4" s="13">
        <f t="shared" si="0"/>
        <v>2</v>
      </c>
      <c r="F4" s="13" t="e">
        <f>VLOOKUP(D4,'[1]GESTIÓN CONTRAC FONAM NACION'!$AC:$AE,2,FALSE)</f>
        <v>#REF!</v>
      </c>
      <c r="G4" s="13" t="e">
        <f t="shared" si="1"/>
        <v>#REF!</v>
      </c>
      <c r="H4" s="21">
        <v>44957</v>
      </c>
      <c r="I4" s="22" t="s">
        <v>63</v>
      </c>
      <c r="J4" s="23"/>
      <c r="K4" s="13" t="s">
        <v>52</v>
      </c>
      <c r="L4" s="24" t="s">
        <v>53</v>
      </c>
      <c r="M4" s="23"/>
      <c r="N4" s="23"/>
      <c r="O4" s="25">
        <v>5877696</v>
      </c>
      <c r="P4" s="26" t="e">
        <v>#VALUE!</v>
      </c>
      <c r="Q4" s="13" t="s">
        <v>54</v>
      </c>
      <c r="R4" s="13" t="s">
        <v>55</v>
      </c>
      <c r="S4" s="115" t="s">
        <v>1276</v>
      </c>
      <c r="T4" s="28"/>
      <c r="U4" s="28">
        <v>1017125021</v>
      </c>
      <c r="V4" s="13" t="s">
        <v>27</v>
      </c>
      <c r="W4" s="13">
        <v>120</v>
      </c>
      <c r="X4" s="14">
        <v>44958</v>
      </c>
      <c r="Y4" s="14">
        <v>45077</v>
      </c>
      <c r="Z4" s="14"/>
      <c r="AA4" s="15" t="s">
        <v>56</v>
      </c>
      <c r="AB4" s="27" t="s">
        <v>64</v>
      </c>
      <c r="AC4" s="8">
        <v>2023</v>
      </c>
      <c r="AD4" s="8" t="s">
        <v>58</v>
      </c>
    </row>
    <row r="5" spans="1:30" x14ac:dyDescent="0.25">
      <c r="A5" s="9" t="s">
        <v>65</v>
      </c>
      <c r="B5" s="8" t="s">
        <v>23</v>
      </c>
      <c r="C5" s="13" t="s">
        <v>49</v>
      </c>
      <c r="D5" s="13" t="s">
        <v>66</v>
      </c>
      <c r="E5" s="13">
        <f t="shared" si="0"/>
        <v>1</v>
      </c>
      <c r="F5" s="13" t="e">
        <f>VLOOKUP(D5,'[1]GESTIÓN CONTRAC FONAM NACION'!$AC:$AE,2,FALSE)</f>
        <v>#REF!</v>
      </c>
      <c r="G5" s="13" t="e">
        <f t="shared" si="1"/>
        <v>#REF!</v>
      </c>
      <c r="H5" s="21">
        <v>44957</v>
      </c>
      <c r="I5" s="22" t="s">
        <v>67</v>
      </c>
      <c r="J5" s="23"/>
      <c r="K5" s="13" t="s">
        <v>52</v>
      </c>
      <c r="L5" s="24" t="s">
        <v>53</v>
      </c>
      <c r="M5" s="23"/>
      <c r="N5" s="23"/>
      <c r="O5" s="25">
        <v>3889578</v>
      </c>
      <c r="P5" s="26" t="e">
        <v>#VALUE!</v>
      </c>
      <c r="Q5" s="13" t="s">
        <v>54</v>
      </c>
      <c r="R5" s="13" t="s">
        <v>55</v>
      </c>
      <c r="S5" s="114" t="s">
        <v>1277</v>
      </c>
      <c r="T5" s="26"/>
      <c r="U5" s="26">
        <v>1088309433</v>
      </c>
      <c r="V5" s="13" t="s">
        <v>27</v>
      </c>
      <c r="W5" s="13">
        <v>120</v>
      </c>
      <c r="X5" s="14">
        <v>44958</v>
      </c>
      <c r="Y5" s="14">
        <v>45077</v>
      </c>
      <c r="Z5" s="14"/>
      <c r="AA5" s="15" t="s">
        <v>56</v>
      </c>
      <c r="AB5" s="27" t="s">
        <v>68</v>
      </c>
      <c r="AC5" s="8">
        <v>2023</v>
      </c>
      <c r="AD5" s="8" t="s">
        <v>58</v>
      </c>
    </row>
    <row r="6" spans="1:30" x14ac:dyDescent="0.25">
      <c r="A6" s="9" t="s">
        <v>69</v>
      </c>
      <c r="B6" s="8" t="s">
        <v>23</v>
      </c>
      <c r="C6" s="13" t="s">
        <v>49</v>
      </c>
      <c r="D6" s="8" t="s">
        <v>70</v>
      </c>
      <c r="E6" s="13">
        <f t="shared" si="0"/>
        <v>2</v>
      </c>
      <c r="F6" s="13" t="e">
        <f>VLOOKUP(D6,'[1]GESTIÓN CONTRAC FONAM NACION'!$AC:$AE,2,FALSE)</f>
        <v>#REF!</v>
      </c>
      <c r="G6" s="13" t="e">
        <f t="shared" si="1"/>
        <v>#REF!</v>
      </c>
      <c r="H6" s="21">
        <v>44967</v>
      </c>
      <c r="I6" s="22" t="s">
        <v>71</v>
      </c>
      <c r="J6" s="23"/>
      <c r="K6" s="13" t="s">
        <v>52</v>
      </c>
      <c r="L6" s="24" t="s">
        <v>53</v>
      </c>
      <c r="M6" s="23"/>
      <c r="N6" s="23"/>
      <c r="O6" s="25">
        <v>2896360</v>
      </c>
      <c r="P6" s="26" t="e">
        <v>#VALUE!</v>
      </c>
      <c r="Q6" s="13" t="s">
        <v>54</v>
      </c>
      <c r="R6" s="13" t="s">
        <v>55</v>
      </c>
      <c r="S6" s="115" t="s">
        <v>1278</v>
      </c>
      <c r="T6" s="28"/>
      <c r="U6" s="28">
        <v>1085313052</v>
      </c>
      <c r="V6" s="13" t="s">
        <v>72</v>
      </c>
      <c r="W6" s="13">
        <v>120</v>
      </c>
      <c r="X6" s="14">
        <v>44967</v>
      </c>
      <c r="Y6" s="14">
        <v>45086</v>
      </c>
      <c r="Z6" s="14"/>
      <c r="AA6" s="15" t="s">
        <v>56</v>
      </c>
      <c r="AB6" s="27" t="s">
        <v>73</v>
      </c>
      <c r="AC6" s="8">
        <v>2023</v>
      </c>
      <c r="AD6" s="8" t="s">
        <v>58</v>
      </c>
    </row>
    <row r="7" spans="1:30" x14ac:dyDescent="0.25">
      <c r="A7" s="9" t="s">
        <v>74</v>
      </c>
      <c r="B7" s="8" t="s">
        <v>23</v>
      </c>
      <c r="C7" s="13" t="s">
        <v>49</v>
      </c>
      <c r="D7" s="8" t="s">
        <v>75</v>
      </c>
      <c r="E7" s="13">
        <f t="shared" si="0"/>
        <v>2</v>
      </c>
      <c r="F7" s="13" t="e">
        <f>VLOOKUP(D7,'[1]GESTIÓN CONTRAC FONAM NACION'!$AC:$AE,2,FALSE)</f>
        <v>#REF!</v>
      </c>
      <c r="G7" s="13" t="e">
        <f t="shared" si="1"/>
        <v>#REF!</v>
      </c>
      <c r="H7" s="21">
        <v>44967</v>
      </c>
      <c r="I7" s="22" t="s">
        <v>76</v>
      </c>
      <c r="J7" s="23"/>
      <c r="K7" s="13" t="s">
        <v>52</v>
      </c>
      <c r="L7" s="24" t="s">
        <v>53</v>
      </c>
      <c r="M7" s="23"/>
      <c r="N7" s="23"/>
      <c r="O7" s="25">
        <v>3535980</v>
      </c>
      <c r="P7" s="26" t="e">
        <v>#VALUE!</v>
      </c>
      <c r="Q7" s="13" t="s">
        <v>54</v>
      </c>
      <c r="R7" s="13" t="s">
        <v>55</v>
      </c>
      <c r="S7" s="115" t="s">
        <v>1279</v>
      </c>
      <c r="T7" s="28"/>
      <c r="U7" s="28">
        <v>12745277</v>
      </c>
      <c r="V7" s="13" t="s">
        <v>72</v>
      </c>
      <c r="W7" s="13">
        <v>120</v>
      </c>
      <c r="X7" s="14">
        <v>44967</v>
      </c>
      <c r="Y7" s="14">
        <v>45086</v>
      </c>
      <c r="Z7" s="14"/>
      <c r="AA7" s="15" t="s">
        <v>56</v>
      </c>
      <c r="AB7" s="27" t="s">
        <v>77</v>
      </c>
      <c r="AC7" s="8">
        <v>2023</v>
      </c>
      <c r="AD7" s="8" t="s">
        <v>58</v>
      </c>
    </row>
    <row r="8" spans="1:30" x14ac:dyDescent="0.25">
      <c r="A8" s="9" t="s">
        <v>78</v>
      </c>
      <c r="B8" s="8" t="s">
        <v>23</v>
      </c>
      <c r="C8" s="13" t="s">
        <v>49</v>
      </c>
      <c r="D8" s="13" t="s">
        <v>79</v>
      </c>
      <c r="E8" s="13">
        <f t="shared" si="0"/>
        <v>1</v>
      </c>
      <c r="F8" s="13" t="e">
        <f>VLOOKUP(D8,'[1]GESTIÓN CONTRAC FONAM NACION'!$AC:$AE,2,FALSE)</f>
        <v>#REF!</v>
      </c>
      <c r="G8" s="13" t="e">
        <f t="shared" si="1"/>
        <v>#REF!</v>
      </c>
      <c r="H8" s="21">
        <v>44967</v>
      </c>
      <c r="I8" s="22" t="s">
        <v>80</v>
      </c>
      <c r="J8" s="23"/>
      <c r="K8" s="13" t="s">
        <v>52</v>
      </c>
      <c r="L8" s="24" t="s">
        <v>53</v>
      </c>
      <c r="M8" s="23"/>
      <c r="N8" s="23"/>
      <c r="O8" s="25">
        <v>3535980</v>
      </c>
      <c r="P8" s="26" t="e">
        <v>#VALUE!</v>
      </c>
      <c r="Q8" s="13" t="s">
        <v>54</v>
      </c>
      <c r="R8" s="13" t="s">
        <v>55</v>
      </c>
      <c r="S8" s="114" t="s">
        <v>1280</v>
      </c>
      <c r="T8" s="26"/>
      <c r="U8" s="26">
        <v>1061780027</v>
      </c>
      <c r="V8" s="13" t="s">
        <v>72</v>
      </c>
      <c r="W8" s="13">
        <v>120</v>
      </c>
      <c r="X8" s="14">
        <v>44967</v>
      </c>
      <c r="Y8" s="14">
        <v>45086</v>
      </c>
      <c r="Z8" s="14"/>
      <c r="AA8" s="15" t="s">
        <v>56</v>
      </c>
      <c r="AB8" s="27" t="s">
        <v>81</v>
      </c>
      <c r="AC8" s="8">
        <v>2023</v>
      </c>
      <c r="AD8" s="8" t="s">
        <v>58</v>
      </c>
    </row>
    <row r="9" spans="1:30" x14ac:dyDescent="0.25">
      <c r="A9" s="29" t="s">
        <v>82</v>
      </c>
      <c r="B9" s="8" t="s">
        <v>23</v>
      </c>
      <c r="C9" s="13" t="s">
        <v>49</v>
      </c>
      <c r="D9" s="13" t="s">
        <v>83</v>
      </c>
      <c r="E9" s="13">
        <f t="shared" si="0"/>
        <v>1</v>
      </c>
      <c r="F9" s="13" t="e">
        <f>VLOOKUP(D9,'[1]GESTIÓN CONTRAC FONAM NACION'!$AC:$AE,2,FALSE)</f>
        <v>#REF!</v>
      </c>
      <c r="G9" s="13" t="e">
        <f t="shared" si="1"/>
        <v>#REF!</v>
      </c>
      <c r="H9" s="21">
        <v>44967</v>
      </c>
      <c r="I9" s="22" t="s">
        <v>84</v>
      </c>
      <c r="J9" s="23"/>
      <c r="K9" s="13" t="s">
        <v>52</v>
      </c>
      <c r="L9" s="24" t="s">
        <v>53</v>
      </c>
      <c r="M9" s="23"/>
      <c r="N9" s="23"/>
      <c r="O9" s="25">
        <v>2896360</v>
      </c>
      <c r="P9" s="26">
        <v>0</v>
      </c>
      <c r="Q9" s="13" t="s">
        <v>54</v>
      </c>
      <c r="R9" s="13" t="s">
        <v>55</v>
      </c>
      <c r="S9" s="114" t="s">
        <v>1281</v>
      </c>
      <c r="T9" s="26"/>
      <c r="U9" s="26">
        <v>66856994</v>
      </c>
      <c r="V9" s="13" t="s">
        <v>85</v>
      </c>
      <c r="W9" s="13">
        <v>120</v>
      </c>
      <c r="X9" s="14">
        <v>44967</v>
      </c>
      <c r="Y9" s="14">
        <v>45086</v>
      </c>
      <c r="Z9" s="14"/>
      <c r="AA9" s="15" t="s">
        <v>56</v>
      </c>
      <c r="AB9" s="27" t="s">
        <v>86</v>
      </c>
      <c r="AC9" s="8">
        <v>2023</v>
      </c>
      <c r="AD9" s="8" t="s">
        <v>58</v>
      </c>
    </row>
    <row r="10" spans="1:30" x14ac:dyDescent="0.25">
      <c r="A10" s="29" t="s">
        <v>87</v>
      </c>
      <c r="B10" s="8" t="s">
        <v>23</v>
      </c>
      <c r="C10" s="13" t="s">
        <v>49</v>
      </c>
      <c r="D10" s="8" t="s">
        <v>88</v>
      </c>
      <c r="E10" s="13">
        <f t="shared" si="0"/>
        <v>1</v>
      </c>
      <c r="F10" s="13" t="e">
        <f>VLOOKUP(D10,'[1]GESTIÓN CONTRAC FONAM NACION'!$AC:$AE,2,FALSE)</f>
        <v>#REF!</v>
      </c>
      <c r="G10" s="13" t="e">
        <f t="shared" si="1"/>
        <v>#REF!</v>
      </c>
      <c r="H10" s="21">
        <v>44967</v>
      </c>
      <c r="I10" s="22" t="s">
        <v>89</v>
      </c>
      <c r="J10" s="23"/>
      <c r="K10" s="13" t="s">
        <v>52</v>
      </c>
      <c r="L10" s="24" t="s">
        <v>53</v>
      </c>
      <c r="M10" s="23"/>
      <c r="N10" s="23"/>
      <c r="O10" s="25">
        <v>1700220</v>
      </c>
      <c r="P10" s="26" t="e">
        <v>#VALUE!</v>
      </c>
      <c r="Q10" s="13" t="s">
        <v>54</v>
      </c>
      <c r="R10" s="13" t="s">
        <v>55</v>
      </c>
      <c r="S10" s="115" t="s">
        <v>1282</v>
      </c>
      <c r="T10" s="28"/>
      <c r="U10" s="28">
        <v>13071229</v>
      </c>
      <c r="V10" s="13" t="s">
        <v>72</v>
      </c>
      <c r="W10" s="13">
        <v>323</v>
      </c>
      <c r="X10" s="14">
        <v>44967</v>
      </c>
      <c r="Y10" s="14">
        <v>45290</v>
      </c>
      <c r="Z10" s="14"/>
      <c r="AA10" s="15" t="s">
        <v>28</v>
      </c>
      <c r="AB10" s="27" t="s">
        <v>90</v>
      </c>
      <c r="AC10" s="8">
        <v>2023</v>
      </c>
      <c r="AD10" s="8" t="s">
        <v>58</v>
      </c>
    </row>
    <row r="11" spans="1:30" x14ac:dyDescent="0.25">
      <c r="A11" s="29" t="s">
        <v>91</v>
      </c>
      <c r="B11" s="8" t="s">
        <v>23</v>
      </c>
      <c r="C11" s="13" t="s">
        <v>49</v>
      </c>
      <c r="D11" s="15" t="s">
        <v>92</v>
      </c>
      <c r="E11" s="13">
        <f t="shared" si="0"/>
        <v>2</v>
      </c>
      <c r="F11" s="13" t="e">
        <f>VLOOKUP(D11,'[1]GESTIÓN CONTRAC FONAM NACION'!$AC:$AE,2,FALSE)</f>
        <v>#REF!</v>
      </c>
      <c r="G11" s="13" t="e">
        <f t="shared" si="1"/>
        <v>#REF!</v>
      </c>
      <c r="H11" s="21">
        <v>44970</v>
      </c>
      <c r="I11" s="22" t="s">
        <v>93</v>
      </c>
      <c r="J11" s="23"/>
      <c r="K11" s="13" t="s">
        <v>52</v>
      </c>
      <c r="L11" s="24" t="s">
        <v>53</v>
      </c>
      <c r="M11" s="23"/>
      <c r="N11" s="23"/>
      <c r="O11" s="25">
        <v>2896360</v>
      </c>
      <c r="P11" s="26" t="e">
        <v>#VALUE!</v>
      </c>
      <c r="Q11" s="13" t="s">
        <v>54</v>
      </c>
      <c r="R11" s="13" t="s">
        <v>55</v>
      </c>
      <c r="S11" s="115" t="s">
        <v>1283</v>
      </c>
      <c r="T11" s="28"/>
      <c r="U11" s="28">
        <v>1112787514</v>
      </c>
      <c r="V11" s="13" t="s">
        <v>94</v>
      </c>
      <c r="W11" s="13">
        <v>303</v>
      </c>
      <c r="X11" s="14">
        <v>44970</v>
      </c>
      <c r="Y11" s="14">
        <v>45089</v>
      </c>
      <c r="Z11" s="14"/>
      <c r="AA11" s="15" t="s">
        <v>56</v>
      </c>
      <c r="AB11" s="27" t="s">
        <v>95</v>
      </c>
      <c r="AC11" s="8">
        <v>2023</v>
      </c>
      <c r="AD11" s="8" t="s">
        <v>58</v>
      </c>
    </row>
    <row r="12" spans="1:30" x14ac:dyDescent="0.25">
      <c r="A12" s="29" t="s">
        <v>96</v>
      </c>
      <c r="B12" s="8" t="s">
        <v>23</v>
      </c>
      <c r="C12" s="13" t="s">
        <v>49</v>
      </c>
      <c r="D12" s="15" t="s">
        <v>97</v>
      </c>
      <c r="E12" s="13">
        <f t="shared" si="0"/>
        <v>1</v>
      </c>
      <c r="F12" s="13" t="e">
        <f>VLOOKUP(D12,'[1]GESTIÓN CONTRAC FONAM NACION'!$AC:$AE,2,FALSE)</f>
        <v>#REF!</v>
      </c>
      <c r="G12" s="13" t="e">
        <f t="shared" si="1"/>
        <v>#REF!</v>
      </c>
      <c r="H12" s="21">
        <v>44968</v>
      </c>
      <c r="I12" s="22" t="s">
        <v>98</v>
      </c>
      <c r="J12" s="23"/>
      <c r="K12" s="13" t="s">
        <v>52</v>
      </c>
      <c r="L12" s="30" t="s">
        <v>53</v>
      </c>
      <c r="M12" s="23"/>
      <c r="N12" s="23"/>
      <c r="O12" s="31">
        <v>1700220</v>
      </c>
      <c r="P12" s="26">
        <v>9974624</v>
      </c>
      <c r="Q12" s="13" t="s">
        <v>54</v>
      </c>
      <c r="R12" s="13" t="s">
        <v>55</v>
      </c>
      <c r="S12" s="115" t="s">
        <v>1284</v>
      </c>
      <c r="T12" s="28"/>
      <c r="U12" s="28">
        <v>1085248019</v>
      </c>
      <c r="V12" s="13" t="s">
        <v>72</v>
      </c>
      <c r="W12" s="13">
        <v>320</v>
      </c>
      <c r="X12" s="14">
        <v>44970</v>
      </c>
      <c r="Y12" s="14">
        <v>45146</v>
      </c>
      <c r="Z12" s="14"/>
      <c r="AA12" s="15" t="s">
        <v>99</v>
      </c>
      <c r="AB12" s="27" t="s">
        <v>100</v>
      </c>
      <c r="AC12" s="8">
        <v>2023</v>
      </c>
      <c r="AD12" s="8" t="s">
        <v>58</v>
      </c>
    </row>
    <row r="13" spans="1:30" x14ac:dyDescent="0.25">
      <c r="A13" s="32" t="s">
        <v>101</v>
      </c>
      <c r="B13" s="8" t="s">
        <v>23</v>
      </c>
      <c r="C13" s="13" t="s">
        <v>49</v>
      </c>
      <c r="D13" s="15" t="s">
        <v>102</v>
      </c>
      <c r="E13" s="13">
        <f t="shared" si="0"/>
        <v>1</v>
      </c>
      <c r="F13" s="13" t="e">
        <f>VLOOKUP(D13,'[1]GESTIÓN CONTRAC FONAM NACION'!$AC:$AE,2,FALSE)</f>
        <v>#REF!</v>
      </c>
      <c r="G13" s="13" t="e">
        <f t="shared" si="1"/>
        <v>#REF!</v>
      </c>
      <c r="H13" s="21">
        <v>45147</v>
      </c>
      <c r="I13" s="22" t="s">
        <v>98</v>
      </c>
      <c r="J13" s="23"/>
      <c r="K13" s="13" t="s">
        <v>52</v>
      </c>
      <c r="L13" s="30" t="s">
        <v>53</v>
      </c>
      <c r="M13" s="23"/>
      <c r="N13" s="23"/>
      <c r="O13" s="31">
        <v>1700220</v>
      </c>
      <c r="P13" s="26">
        <v>8047708</v>
      </c>
      <c r="Q13" s="13" t="s">
        <v>54</v>
      </c>
      <c r="R13" s="13" t="s">
        <v>55</v>
      </c>
      <c r="S13" s="115" t="s">
        <v>1285</v>
      </c>
      <c r="T13" s="28"/>
      <c r="U13" s="28">
        <v>98394216</v>
      </c>
      <c r="V13" s="13" t="s">
        <v>72</v>
      </c>
      <c r="W13" s="13">
        <v>143</v>
      </c>
      <c r="X13" s="14">
        <v>45147</v>
      </c>
      <c r="Y13" s="14">
        <v>45290</v>
      </c>
      <c r="Z13" s="14"/>
      <c r="AA13" s="15" t="s">
        <v>28</v>
      </c>
      <c r="AB13" s="27" t="s">
        <v>100</v>
      </c>
      <c r="AC13" s="8">
        <v>2023</v>
      </c>
      <c r="AD13" s="8" t="s">
        <v>58</v>
      </c>
    </row>
    <row r="14" spans="1:30" x14ac:dyDescent="0.25">
      <c r="A14" s="29" t="s">
        <v>103</v>
      </c>
      <c r="B14" s="8" t="s">
        <v>23</v>
      </c>
      <c r="C14" s="13" t="s">
        <v>49</v>
      </c>
      <c r="D14" s="13" t="s">
        <v>104</v>
      </c>
      <c r="E14" s="13">
        <f t="shared" si="0"/>
        <v>2</v>
      </c>
      <c r="F14" s="13" t="e">
        <f>VLOOKUP(D14,'[1]GESTIÓN CONTRAC FONAM NACION'!$AC:$AE,2,FALSE)</f>
        <v>#REF!</v>
      </c>
      <c r="G14" s="13" t="e">
        <f t="shared" si="1"/>
        <v>#REF!</v>
      </c>
      <c r="H14" s="21">
        <v>44970</v>
      </c>
      <c r="I14" s="22" t="s">
        <v>105</v>
      </c>
      <c r="J14" s="23"/>
      <c r="K14" s="13" t="s">
        <v>52</v>
      </c>
      <c r="L14" s="24" t="s">
        <v>53</v>
      </c>
      <c r="M14" s="23"/>
      <c r="N14" s="23"/>
      <c r="O14" s="25">
        <v>2896360</v>
      </c>
      <c r="P14" s="26" t="e">
        <v>#VALUE!</v>
      </c>
      <c r="Q14" s="13" t="s">
        <v>54</v>
      </c>
      <c r="R14" s="13" t="s">
        <v>55</v>
      </c>
      <c r="S14" s="114" t="s">
        <v>1286</v>
      </c>
      <c r="T14" s="26"/>
      <c r="U14" s="26">
        <v>36287806</v>
      </c>
      <c r="V14" s="13" t="s">
        <v>106</v>
      </c>
      <c r="W14" s="13">
        <v>120</v>
      </c>
      <c r="X14" s="14">
        <v>44970</v>
      </c>
      <c r="Y14" s="14">
        <v>45089</v>
      </c>
      <c r="Z14" s="14"/>
      <c r="AA14" s="15" t="s">
        <v>56</v>
      </c>
      <c r="AB14" s="27" t="s">
        <v>107</v>
      </c>
      <c r="AC14" s="8">
        <v>2023</v>
      </c>
      <c r="AD14" s="8" t="s">
        <v>58</v>
      </c>
    </row>
    <row r="15" spans="1:30" x14ac:dyDescent="0.25">
      <c r="A15" s="29" t="s">
        <v>108</v>
      </c>
      <c r="B15" s="8" t="s">
        <v>23</v>
      </c>
      <c r="C15" s="13" t="s">
        <v>49</v>
      </c>
      <c r="D15" s="15" t="s">
        <v>109</v>
      </c>
      <c r="E15" s="13">
        <f t="shared" si="0"/>
        <v>2</v>
      </c>
      <c r="F15" s="13" t="e">
        <f>VLOOKUP(D15,'[1]GESTIÓN CONTRAC FONAM NACION'!$AC:$AE,2,FALSE)</f>
        <v>#REF!</v>
      </c>
      <c r="G15" s="13" t="e">
        <f t="shared" si="1"/>
        <v>#REF!</v>
      </c>
      <c r="H15" s="21">
        <v>44970</v>
      </c>
      <c r="I15" s="22" t="s">
        <v>110</v>
      </c>
      <c r="J15" s="23"/>
      <c r="K15" s="13" t="s">
        <v>52</v>
      </c>
      <c r="L15" s="24" t="s">
        <v>53</v>
      </c>
      <c r="M15" s="23"/>
      <c r="N15" s="23"/>
      <c r="O15" s="25">
        <v>2896360</v>
      </c>
      <c r="P15" s="26" t="e">
        <v>#VALUE!</v>
      </c>
      <c r="Q15" s="13" t="s">
        <v>54</v>
      </c>
      <c r="R15" s="13" t="s">
        <v>55</v>
      </c>
      <c r="S15" s="115" t="s">
        <v>1287</v>
      </c>
      <c r="T15" s="28"/>
      <c r="U15" s="28">
        <v>1110454070</v>
      </c>
      <c r="V15" s="13" t="s">
        <v>111</v>
      </c>
      <c r="W15" s="13">
        <v>120</v>
      </c>
      <c r="X15" s="14">
        <v>44970</v>
      </c>
      <c r="Y15" s="14">
        <v>45089</v>
      </c>
      <c r="Z15" s="14"/>
      <c r="AA15" s="15" t="s">
        <v>56</v>
      </c>
      <c r="AB15" s="27" t="s">
        <v>112</v>
      </c>
      <c r="AC15" s="8">
        <v>2023</v>
      </c>
      <c r="AD15" s="8" t="s">
        <v>58</v>
      </c>
    </row>
    <row r="16" spans="1:30" x14ac:dyDescent="0.25">
      <c r="A16" s="29" t="s">
        <v>113</v>
      </c>
      <c r="B16" s="8" t="s">
        <v>23</v>
      </c>
      <c r="C16" s="13" t="s">
        <v>49</v>
      </c>
      <c r="D16" s="15" t="s">
        <v>114</v>
      </c>
      <c r="E16" s="13">
        <f t="shared" si="0"/>
        <v>2</v>
      </c>
      <c r="F16" s="13" t="e">
        <f>VLOOKUP(D16,'[1]GESTIÓN CONTRAC FONAM NACION'!$AC:$AE,2,FALSE)</f>
        <v>#REF!</v>
      </c>
      <c r="G16" s="13" t="e">
        <f t="shared" si="1"/>
        <v>#REF!</v>
      </c>
      <c r="H16" s="21">
        <v>44970</v>
      </c>
      <c r="I16" s="22" t="s">
        <v>115</v>
      </c>
      <c r="J16" s="23"/>
      <c r="K16" s="13" t="s">
        <v>52</v>
      </c>
      <c r="L16" s="24" t="s">
        <v>53</v>
      </c>
      <c r="M16" s="23"/>
      <c r="N16" s="23"/>
      <c r="O16" s="25">
        <v>2729728</v>
      </c>
      <c r="P16" s="26" t="e">
        <v>#VALUE!</v>
      </c>
      <c r="Q16" s="13" t="s">
        <v>54</v>
      </c>
      <c r="R16" s="13" t="s">
        <v>55</v>
      </c>
      <c r="S16" s="115" t="s">
        <v>1288</v>
      </c>
      <c r="T16" s="28"/>
      <c r="U16" s="28">
        <v>43433412</v>
      </c>
      <c r="V16" s="13" t="s">
        <v>116</v>
      </c>
      <c r="W16" s="13">
        <v>120</v>
      </c>
      <c r="X16" s="14">
        <v>44970</v>
      </c>
      <c r="Y16" s="14">
        <v>45089</v>
      </c>
      <c r="Z16" s="14"/>
      <c r="AA16" s="15" t="s">
        <v>56</v>
      </c>
      <c r="AB16" s="27" t="s">
        <v>117</v>
      </c>
      <c r="AC16" s="8">
        <v>2023</v>
      </c>
      <c r="AD16" s="8" t="s">
        <v>58</v>
      </c>
    </row>
    <row r="17" spans="1:30" x14ac:dyDescent="0.25">
      <c r="A17" s="29" t="s">
        <v>118</v>
      </c>
      <c r="B17" s="8" t="s">
        <v>23</v>
      </c>
      <c r="C17" s="13" t="s">
        <v>49</v>
      </c>
      <c r="D17" s="15" t="s">
        <v>119</v>
      </c>
      <c r="E17" s="13">
        <f t="shared" si="0"/>
        <v>2</v>
      </c>
      <c r="F17" s="13" t="e">
        <f>VLOOKUP(D17,'[1]GESTIÓN CONTRAC FONAM NACION'!$AC:$AE,2,FALSE)</f>
        <v>#REF!</v>
      </c>
      <c r="G17" s="13" t="e">
        <f t="shared" si="1"/>
        <v>#REF!</v>
      </c>
      <c r="H17" s="21">
        <v>44970</v>
      </c>
      <c r="I17" s="22" t="s">
        <v>120</v>
      </c>
      <c r="J17" s="23"/>
      <c r="K17" s="13" t="s">
        <v>52</v>
      </c>
      <c r="L17" s="24" t="s">
        <v>53</v>
      </c>
      <c r="M17" s="23"/>
      <c r="N17" s="23"/>
      <c r="O17" s="25">
        <v>5271477</v>
      </c>
      <c r="P17" s="26" t="e">
        <v>#VALUE!</v>
      </c>
      <c r="Q17" s="13" t="s">
        <v>54</v>
      </c>
      <c r="R17" s="13" t="s">
        <v>55</v>
      </c>
      <c r="S17" s="115" t="s">
        <v>1289</v>
      </c>
      <c r="T17" s="28"/>
      <c r="U17" s="28">
        <v>43926348</v>
      </c>
      <c r="V17" s="13" t="s">
        <v>27</v>
      </c>
      <c r="W17" s="13">
        <v>120</v>
      </c>
      <c r="X17" s="14">
        <v>44970</v>
      </c>
      <c r="Y17" s="14">
        <v>45089</v>
      </c>
      <c r="Z17" s="14"/>
      <c r="AA17" s="15" t="s">
        <v>56</v>
      </c>
      <c r="AB17" s="27" t="s">
        <v>121</v>
      </c>
      <c r="AC17" s="8">
        <v>2023</v>
      </c>
      <c r="AD17" s="8" t="s">
        <v>58</v>
      </c>
    </row>
    <row r="18" spans="1:30" x14ac:dyDescent="0.25">
      <c r="A18" s="29" t="s">
        <v>122</v>
      </c>
      <c r="B18" s="8" t="s">
        <v>23</v>
      </c>
      <c r="C18" s="13" t="s">
        <v>49</v>
      </c>
      <c r="D18" s="15" t="s">
        <v>123</v>
      </c>
      <c r="E18" s="13">
        <f t="shared" si="0"/>
        <v>1</v>
      </c>
      <c r="F18" s="13" t="e">
        <f>VLOOKUP(D18,'[1]GESTIÓN CONTRAC FONAM NACION'!$AC:$AE,2,FALSE)</f>
        <v>#REF!</v>
      </c>
      <c r="G18" s="13" t="e">
        <f t="shared" si="1"/>
        <v>#REF!</v>
      </c>
      <c r="H18" s="21">
        <v>44970</v>
      </c>
      <c r="I18" s="22" t="s">
        <v>124</v>
      </c>
      <c r="J18" s="23"/>
      <c r="K18" s="13" t="s">
        <v>52</v>
      </c>
      <c r="L18" s="24" t="s">
        <v>53</v>
      </c>
      <c r="M18" s="23"/>
      <c r="N18" s="23"/>
      <c r="O18" s="25">
        <v>2896360</v>
      </c>
      <c r="P18" s="26" t="e">
        <v>#VALUE!</v>
      </c>
      <c r="Q18" s="13" t="s">
        <v>54</v>
      </c>
      <c r="R18" s="13" t="s">
        <v>55</v>
      </c>
      <c r="S18" s="115" t="s">
        <v>1290</v>
      </c>
      <c r="T18" s="28"/>
      <c r="U18" s="28">
        <v>1069762916</v>
      </c>
      <c r="V18" s="13" t="s">
        <v>27</v>
      </c>
      <c r="W18" s="13">
        <v>120</v>
      </c>
      <c r="X18" s="33">
        <v>44970</v>
      </c>
      <c r="Y18" s="14">
        <v>45089</v>
      </c>
      <c r="Z18" s="14"/>
      <c r="AA18" s="15" t="s">
        <v>56</v>
      </c>
      <c r="AB18" s="27" t="s">
        <v>125</v>
      </c>
      <c r="AC18" s="8">
        <v>2023</v>
      </c>
      <c r="AD18" s="8" t="s">
        <v>58</v>
      </c>
    </row>
    <row r="19" spans="1:30" x14ac:dyDescent="0.25">
      <c r="A19" s="29" t="s">
        <v>126</v>
      </c>
      <c r="B19" s="8" t="s">
        <v>23</v>
      </c>
      <c r="C19" s="13" t="s">
        <v>49</v>
      </c>
      <c r="D19" s="15" t="s">
        <v>127</v>
      </c>
      <c r="E19" s="13">
        <f t="shared" si="0"/>
        <v>2</v>
      </c>
      <c r="F19" s="13" t="e">
        <f>VLOOKUP(D19,'[1]GESTIÓN CONTRAC FONAM NACION'!$AC:$AE,2,FALSE)</f>
        <v>#REF!</v>
      </c>
      <c r="G19" s="13" t="e">
        <f t="shared" si="1"/>
        <v>#REF!</v>
      </c>
      <c r="H19" s="21">
        <v>44971</v>
      </c>
      <c r="I19" s="22" t="s">
        <v>128</v>
      </c>
      <c r="J19" s="23"/>
      <c r="K19" s="13" t="s">
        <v>52</v>
      </c>
      <c r="L19" s="24" t="s">
        <v>53</v>
      </c>
      <c r="M19" s="23"/>
      <c r="N19" s="23"/>
      <c r="O19" s="25">
        <v>2896360</v>
      </c>
      <c r="P19" s="26" t="e">
        <v>#VALUE!</v>
      </c>
      <c r="Q19" s="13" t="s">
        <v>54</v>
      </c>
      <c r="R19" s="13" t="s">
        <v>55</v>
      </c>
      <c r="S19" s="115" t="s">
        <v>1291</v>
      </c>
      <c r="T19" s="28"/>
      <c r="U19" s="28">
        <v>1085927170</v>
      </c>
      <c r="V19" s="13" t="s">
        <v>129</v>
      </c>
      <c r="W19" s="13">
        <v>120</v>
      </c>
      <c r="X19" s="14">
        <v>44971</v>
      </c>
      <c r="Y19" s="14">
        <v>45090</v>
      </c>
      <c r="Z19" s="14"/>
      <c r="AA19" s="15" t="s">
        <v>56</v>
      </c>
      <c r="AB19" s="27" t="s">
        <v>130</v>
      </c>
      <c r="AC19" s="8">
        <v>2023</v>
      </c>
      <c r="AD19" s="8" t="s">
        <v>58</v>
      </c>
    </row>
    <row r="20" spans="1:30" x14ac:dyDescent="0.25">
      <c r="A20" s="29" t="s">
        <v>131</v>
      </c>
      <c r="B20" s="8" t="s">
        <v>23</v>
      </c>
      <c r="C20" s="13" t="s">
        <v>49</v>
      </c>
      <c r="D20" s="15" t="s">
        <v>132</v>
      </c>
      <c r="E20" s="13">
        <f t="shared" si="0"/>
        <v>1</v>
      </c>
      <c r="F20" s="13" t="e">
        <f>VLOOKUP(D20,'[1]GESTIÓN CONTRAC FONAM NACION'!$AC:$AE,2,FALSE)</f>
        <v>#REF!</v>
      </c>
      <c r="G20" s="13" t="e">
        <f t="shared" si="1"/>
        <v>#REF!</v>
      </c>
      <c r="H20" s="21">
        <v>44971</v>
      </c>
      <c r="I20" s="22" t="s">
        <v>133</v>
      </c>
      <c r="J20" s="23"/>
      <c r="K20" s="13" t="s">
        <v>52</v>
      </c>
      <c r="L20" s="24" t="s">
        <v>53</v>
      </c>
      <c r="M20" s="23"/>
      <c r="N20" s="23"/>
      <c r="O20" s="25">
        <v>2896360</v>
      </c>
      <c r="P20" s="26" t="e">
        <v>#VALUE!</v>
      </c>
      <c r="Q20" s="13" t="s">
        <v>54</v>
      </c>
      <c r="R20" s="13" t="s">
        <v>55</v>
      </c>
      <c r="S20" s="115" t="s">
        <v>1292</v>
      </c>
      <c r="T20" s="28"/>
      <c r="U20" s="28">
        <v>1130623796</v>
      </c>
      <c r="V20" s="13" t="s">
        <v>134</v>
      </c>
      <c r="W20" s="13">
        <v>120</v>
      </c>
      <c r="X20" s="14">
        <v>44971</v>
      </c>
      <c r="Y20" s="14">
        <v>45090</v>
      </c>
      <c r="Z20" s="14"/>
      <c r="AA20" s="15" t="s">
        <v>56</v>
      </c>
      <c r="AB20" s="27" t="s">
        <v>135</v>
      </c>
      <c r="AC20" s="8">
        <v>2023</v>
      </c>
      <c r="AD20" s="8" t="s">
        <v>58</v>
      </c>
    </row>
    <row r="21" spans="1:30" x14ac:dyDescent="0.25">
      <c r="A21" s="9" t="s">
        <v>136</v>
      </c>
      <c r="B21" s="8" t="s">
        <v>23</v>
      </c>
      <c r="C21" s="13" t="s">
        <v>49</v>
      </c>
      <c r="D21" s="8" t="s">
        <v>137</v>
      </c>
      <c r="E21" s="13">
        <f t="shared" si="0"/>
        <v>2</v>
      </c>
      <c r="F21" s="13" t="e">
        <f>VLOOKUP(D21,'[1]GESTIÓN CONTRAC FONAM NACION'!$AC:$AE,2,FALSE)</f>
        <v>#REF!</v>
      </c>
      <c r="G21" s="13" t="e">
        <f t="shared" si="1"/>
        <v>#REF!</v>
      </c>
      <c r="H21" s="21">
        <v>44971</v>
      </c>
      <c r="I21" s="22" t="s">
        <v>120</v>
      </c>
      <c r="J21" s="23"/>
      <c r="K21" s="13" t="s">
        <v>52</v>
      </c>
      <c r="L21" s="24" t="s">
        <v>53</v>
      </c>
      <c r="M21" s="23"/>
      <c r="N21" s="23"/>
      <c r="O21" s="25">
        <v>5271477</v>
      </c>
      <c r="P21" s="26" t="e">
        <v>#VALUE!</v>
      </c>
      <c r="Q21" s="13" t="s">
        <v>54</v>
      </c>
      <c r="R21" s="13" t="s">
        <v>55</v>
      </c>
      <c r="S21" s="115" t="s">
        <v>1293</v>
      </c>
      <c r="T21" s="28"/>
      <c r="U21" s="28">
        <v>1128435853</v>
      </c>
      <c r="V21" s="13" t="s">
        <v>27</v>
      </c>
      <c r="W21" s="13">
        <v>120</v>
      </c>
      <c r="X21" s="14">
        <v>44971</v>
      </c>
      <c r="Y21" s="14">
        <v>45090</v>
      </c>
      <c r="Z21" s="14"/>
      <c r="AA21" s="15" t="s">
        <v>56</v>
      </c>
      <c r="AB21" s="27" t="s">
        <v>138</v>
      </c>
      <c r="AC21" s="8">
        <v>2023</v>
      </c>
      <c r="AD21" s="8" t="s">
        <v>58</v>
      </c>
    </row>
    <row r="22" spans="1:30" x14ac:dyDescent="0.25">
      <c r="A22" s="9" t="s">
        <v>139</v>
      </c>
      <c r="B22" s="8" t="s">
        <v>23</v>
      </c>
      <c r="C22" s="13" t="s">
        <v>49</v>
      </c>
      <c r="D22" s="8" t="s">
        <v>140</v>
      </c>
      <c r="E22" s="13">
        <f t="shared" si="0"/>
        <v>2</v>
      </c>
      <c r="F22" s="13" t="e">
        <f>VLOOKUP(D22,'[1]GESTIÓN CONTRAC FONAM NACION'!$AC:$AE,2,FALSE)</f>
        <v>#REF!</v>
      </c>
      <c r="G22" s="13" t="e">
        <f t="shared" si="1"/>
        <v>#REF!</v>
      </c>
      <c r="H22" s="21">
        <v>44971</v>
      </c>
      <c r="I22" s="22" t="s">
        <v>141</v>
      </c>
      <c r="J22" s="23"/>
      <c r="K22" s="13" t="s">
        <v>52</v>
      </c>
      <c r="L22" s="24" t="s">
        <v>53</v>
      </c>
      <c r="M22" s="23"/>
      <c r="N22" s="23"/>
      <c r="O22" s="34">
        <v>5877696</v>
      </c>
      <c r="P22" s="26" t="e">
        <v>#VALUE!</v>
      </c>
      <c r="Q22" s="13" t="s">
        <v>54</v>
      </c>
      <c r="R22" s="13" t="s">
        <v>55</v>
      </c>
      <c r="S22" s="115" t="s">
        <v>1294</v>
      </c>
      <c r="T22" s="28"/>
      <c r="U22" s="28">
        <v>75101063</v>
      </c>
      <c r="V22" s="13" t="s">
        <v>27</v>
      </c>
      <c r="W22" s="13">
        <v>120</v>
      </c>
      <c r="X22" s="14">
        <v>44971</v>
      </c>
      <c r="Y22" s="14">
        <v>45090</v>
      </c>
      <c r="Z22" s="14"/>
      <c r="AA22" s="15" t="s">
        <v>56</v>
      </c>
      <c r="AB22" s="27" t="s">
        <v>142</v>
      </c>
      <c r="AC22" s="8">
        <v>2023</v>
      </c>
      <c r="AD22" s="8" t="s">
        <v>58</v>
      </c>
    </row>
    <row r="23" spans="1:30" ht="30" x14ac:dyDescent="0.25">
      <c r="A23" s="9" t="s">
        <v>143</v>
      </c>
      <c r="B23" s="8" t="s">
        <v>23</v>
      </c>
      <c r="C23" s="13" t="s">
        <v>49</v>
      </c>
      <c r="D23" s="8" t="s">
        <v>144</v>
      </c>
      <c r="E23" s="13">
        <f t="shared" si="0"/>
        <v>1</v>
      </c>
      <c r="F23" s="13" t="e">
        <f>VLOOKUP(D23,'[1]GESTIÓN CONTRAC FONAM NACION'!$AC:$AE,2,FALSE)</f>
        <v>#REF!</v>
      </c>
      <c r="G23" s="13" t="e">
        <f t="shared" si="1"/>
        <v>#REF!</v>
      </c>
      <c r="H23" s="21">
        <v>44971</v>
      </c>
      <c r="I23" s="22" t="s">
        <v>145</v>
      </c>
      <c r="J23" s="23"/>
      <c r="K23" s="13" t="s">
        <v>52</v>
      </c>
      <c r="L23" s="24" t="s">
        <v>53</v>
      </c>
      <c r="M23" s="23"/>
      <c r="N23" s="23"/>
      <c r="O23" s="34">
        <v>1700220</v>
      </c>
      <c r="P23" s="26" t="e">
        <v>#VALUE!</v>
      </c>
      <c r="Q23" s="13" t="s">
        <v>54</v>
      </c>
      <c r="R23" s="13" t="s">
        <v>55</v>
      </c>
      <c r="S23" s="115" t="s">
        <v>1295</v>
      </c>
      <c r="T23" s="28"/>
      <c r="U23" s="28">
        <v>98215266</v>
      </c>
      <c r="V23" s="35" t="s">
        <v>129</v>
      </c>
      <c r="W23" s="13">
        <v>319</v>
      </c>
      <c r="X23" s="14">
        <v>44971</v>
      </c>
      <c r="Y23" s="14">
        <v>45290</v>
      </c>
      <c r="Z23" s="14"/>
      <c r="AA23" s="15" t="s">
        <v>28</v>
      </c>
      <c r="AB23" s="27" t="s">
        <v>146</v>
      </c>
      <c r="AC23" s="8">
        <v>2023</v>
      </c>
      <c r="AD23" s="8" t="s">
        <v>58</v>
      </c>
    </row>
    <row r="24" spans="1:30" ht="30" x14ac:dyDescent="0.25">
      <c r="A24" s="29" t="s">
        <v>147</v>
      </c>
      <c r="B24" s="8" t="s">
        <v>23</v>
      </c>
      <c r="C24" s="36" t="s">
        <v>49</v>
      </c>
      <c r="D24" s="36" t="s">
        <v>148</v>
      </c>
      <c r="E24" s="13">
        <f t="shared" si="0"/>
        <v>1</v>
      </c>
      <c r="F24" s="13" t="e">
        <f>VLOOKUP(D24,'[1]GESTIÓN CONTRAC FONAM NACION'!$AC:$AE,2,FALSE)</f>
        <v>#REF!</v>
      </c>
      <c r="G24" s="13" t="e">
        <f t="shared" si="1"/>
        <v>#REF!</v>
      </c>
      <c r="H24" s="21">
        <v>44971</v>
      </c>
      <c r="I24" s="22" t="s">
        <v>149</v>
      </c>
      <c r="J24" s="23"/>
      <c r="K24" s="36" t="s">
        <v>52</v>
      </c>
      <c r="L24" s="24" t="s">
        <v>53</v>
      </c>
      <c r="M24" s="23"/>
      <c r="N24" s="23"/>
      <c r="O24" s="37">
        <v>1700220</v>
      </c>
      <c r="P24" s="38" t="e">
        <v>#VALUE!</v>
      </c>
      <c r="Q24" s="36" t="s">
        <v>54</v>
      </c>
      <c r="R24" s="13" t="s">
        <v>55</v>
      </c>
      <c r="S24" s="114" t="s">
        <v>1296</v>
      </c>
      <c r="T24" s="26"/>
      <c r="U24" s="26">
        <v>87573505</v>
      </c>
      <c r="V24" s="35" t="s">
        <v>129</v>
      </c>
      <c r="W24" s="36">
        <v>320</v>
      </c>
      <c r="X24" s="11">
        <v>44971</v>
      </c>
      <c r="Y24" s="11">
        <v>45290</v>
      </c>
      <c r="Z24" s="14"/>
      <c r="AA24" s="39" t="s">
        <v>28</v>
      </c>
      <c r="AB24" s="40" t="s">
        <v>150</v>
      </c>
      <c r="AC24" s="8">
        <v>2023</v>
      </c>
      <c r="AD24" s="8" t="s">
        <v>58</v>
      </c>
    </row>
    <row r="25" spans="1:30" x14ac:dyDescent="0.25">
      <c r="A25" s="29" t="s">
        <v>151</v>
      </c>
      <c r="B25" s="8" t="s">
        <v>23</v>
      </c>
      <c r="C25" s="13" t="s">
        <v>49</v>
      </c>
      <c r="D25" s="8" t="s">
        <v>152</v>
      </c>
      <c r="E25" s="13">
        <f t="shared" si="0"/>
        <v>1</v>
      </c>
      <c r="F25" s="13" t="e">
        <f>VLOOKUP(D25,'[1]GESTIÓN CONTRAC FONAM NACION'!$AC:$AE,2,FALSE)</f>
        <v>#REF!</v>
      </c>
      <c r="G25" s="13" t="e">
        <f t="shared" si="1"/>
        <v>#REF!</v>
      </c>
      <c r="H25" s="21">
        <v>44971</v>
      </c>
      <c r="I25" s="22" t="s">
        <v>153</v>
      </c>
      <c r="J25" s="23"/>
      <c r="K25" s="13" t="s">
        <v>52</v>
      </c>
      <c r="L25" s="24" t="s">
        <v>53</v>
      </c>
      <c r="M25" s="23"/>
      <c r="N25" s="23"/>
      <c r="O25" s="34">
        <v>1700220</v>
      </c>
      <c r="P25" s="26" t="e">
        <v>#VALUE!</v>
      </c>
      <c r="Q25" s="13" t="s">
        <v>54</v>
      </c>
      <c r="R25" s="13" t="s">
        <v>55</v>
      </c>
      <c r="S25" s="115" t="s">
        <v>1297</v>
      </c>
      <c r="T25" s="28"/>
      <c r="U25" s="28">
        <v>93298119</v>
      </c>
      <c r="V25" s="13" t="s">
        <v>94</v>
      </c>
      <c r="W25" s="13">
        <v>319</v>
      </c>
      <c r="X25" s="14">
        <v>44971</v>
      </c>
      <c r="Y25" s="14">
        <v>45061</v>
      </c>
      <c r="Z25" s="14">
        <v>45062</v>
      </c>
      <c r="AA25" s="15" t="s">
        <v>154</v>
      </c>
      <c r="AB25" s="27" t="s">
        <v>155</v>
      </c>
      <c r="AC25" s="8">
        <v>2023</v>
      </c>
      <c r="AD25" s="8" t="s">
        <v>58</v>
      </c>
    </row>
    <row r="26" spans="1:30" x14ac:dyDescent="0.25">
      <c r="A26" s="9" t="s">
        <v>156</v>
      </c>
      <c r="B26" s="8" t="s">
        <v>23</v>
      </c>
      <c r="C26" s="13" t="s">
        <v>49</v>
      </c>
      <c r="D26" s="8" t="s">
        <v>157</v>
      </c>
      <c r="E26" s="13">
        <f t="shared" si="0"/>
        <v>1</v>
      </c>
      <c r="F26" s="13" t="e">
        <f>VLOOKUP(D26,'[1]GESTIÓN CONTRAC FONAM NACION'!$AC:$AE,2,FALSE)</f>
        <v>#REF!</v>
      </c>
      <c r="G26" s="13" t="e">
        <f t="shared" si="1"/>
        <v>#REF!</v>
      </c>
      <c r="H26" s="21">
        <v>44971</v>
      </c>
      <c r="I26" s="22" t="s">
        <v>158</v>
      </c>
      <c r="J26" s="23"/>
      <c r="K26" s="13" t="s">
        <v>52</v>
      </c>
      <c r="L26" s="24" t="s">
        <v>53</v>
      </c>
      <c r="M26" s="23"/>
      <c r="N26" s="23"/>
      <c r="O26" s="34">
        <v>1929749</v>
      </c>
      <c r="P26" s="26" t="e">
        <v>#VALUE!</v>
      </c>
      <c r="Q26" s="13" t="s">
        <v>54</v>
      </c>
      <c r="R26" s="13" t="s">
        <v>55</v>
      </c>
      <c r="S26" s="115" t="s">
        <v>1298</v>
      </c>
      <c r="T26" s="28"/>
      <c r="U26" s="28">
        <v>16078561</v>
      </c>
      <c r="V26" s="13" t="s">
        <v>94</v>
      </c>
      <c r="W26" s="13">
        <v>319</v>
      </c>
      <c r="X26" s="14">
        <v>44971</v>
      </c>
      <c r="Y26" s="14">
        <v>45290</v>
      </c>
      <c r="Z26" s="14"/>
      <c r="AA26" s="15" t="s">
        <v>28</v>
      </c>
      <c r="AB26" s="27" t="s">
        <v>159</v>
      </c>
      <c r="AC26" s="8">
        <v>2023</v>
      </c>
      <c r="AD26" s="8" t="s">
        <v>58</v>
      </c>
    </row>
    <row r="27" spans="1:30" x14ac:dyDescent="0.25">
      <c r="A27" s="9" t="s">
        <v>160</v>
      </c>
      <c r="B27" s="8" t="s">
        <v>23</v>
      </c>
      <c r="C27" s="13" t="s">
        <v>49</v>
      </c>
      <c r="D27" s="8" t="s">
        <v>161</v>
      </c>
      <c r="E27" s="13">
        <f t="shared" si="0"/>
        <v>1</v>
      </c>
      <c r="F27" s="13" t="e">
        <f>VLOOKUP(D27,'[1]GESTIÓN CONTRAC FONAM NACION'!$AC:$AE,2,FALSE)</f>
        <v>#REF!</v>
      </c>
      <c r="G27" s="13" t="e">
        <f t="shared" si="1"/>
        <v>#REF!</v>
      </c>
      <c r="H27" s="21">
        <v>44971</v>
      </c>
      <c r="I27" s="22" t="s">
        <v>162</v>
      </c>
      <c r="J27" s="23"/>
      <c r="K27" s="13" t="s">
        <v>52</v>
      </c>
      <c r="L27" s="24" t="s">
        <v>53</v>
      </c>
      <c r="M27" s="23"/>
      <c r="N27" s="23"/>
      <c r="O27" s="34">
        <v>1700220</v>
      </c>
      <c r="P27" s="26" t="e">
        <v>#VALUE!</v>
      </c>
      <c r="Q27" s="13" t="s">
        <v>54</v>
      </c>
      <c r="R27" s="13" t="s">
        <v>55</v>
      </c>
      <c r="S27" s="115" t="s">
        <v>1299</v>
      </c>
      <c r="T27" s="28"/>
      <c r="U27" s="28">
        <v>1104698887</v>
      </c>
      <c r="V27" s="13" t="s">
        <v>94</v>
      </c>
      <c r="W27" s="13">
        <v>319</v>
      </c>
      <c r="X27" s="14">
        <v>44971</v>
      </c>
      <c r="Y27" s="14">
        <v>45290</v>
      </c>
      <c r="Z27" s="14"/>
      <c r="AA27" s="15" t="s">
        <v>28</v>
      </c>
      <c r="AB27" s="27" t="s">
        <v>163</v>
      </c>
      <c r="AC27" s="8">
        <v>2023</v>
      </c>
      <c r="AD27" s="8" t="s">
        <v>58</v>
      </c>
    </row>
    <row r="28" spans="1:30" x14ac:dyDescent="0.25">
      <c r="A28" s="29" t="s">
        <v>164</v>
      </c>
      <c r="B28" s="8" t="s">
        <v>23</v>
      </c>
      <c r="C28" s="13" t="s">
        <v>49</v>
      </c>
      <c r="D28" s="13" t="s">
        <v>165</v>
      </c>
      <c r="E28" s="13">
        <f t="shared" si="0"/>
        <v>1</v>
      </c>
      <c r="F28" s="13" t="e">
        <f>VLOOKUP(D28,'[1]GESTIÓN CONTRAC FONAM NACION'!$AC:$AE,2,FALSE)</f>
        <v>#REF!</v>
      </c>
      <c r="G28" s="13" t="e">
        <f t="shared" si="1"/>
        <v>#REF!</v>
      </c>
      <c r="H28" s="21">
        <v>44971</v>
      </c>
      <c r="I28" s="22" t="s">
        <v>166</v>
      </c>
      <c r="J28" s="23"/>
      <c r="K28" s="13" t="s">
        <v>52</v>
      </c>
      <c r="L28" s="30" t="s">
        <v>53</v>
      </c>
      <c r="M28" s="23"/>
      <c r="N28" s="23"/>
      <c r="O28" s="25">
        <v>1700220</v>
      </c>
      <c r="P28" s="26" t="e">
        <v>#VALUE!</v>
      </c>
      <c r="Q28" s="13" t="s">
        <v>54</v>
      </c>
      <c r="R28" s="13" t="s">
        <v>55</v>
      </c>
      <c r="S28" s="114" t="s">
        <v>1300</v>
      </c>
      <c r="T28" s="26"/>
      <c r="U28" s="26">
        <v>6014127</v>
      </c>
      <c r="V28" s="13" t="s">
        <v>94</v>
      </c>
      <c r="W28" s="13">
        <v>303</v>
      </c>
      <c r="X28" s="14">
        <v>44971</v>
      </c>
      <c r="Y28" s="14">
        <v>45290</v>
      </c>
      <c r="Z28" s="14"/>
      <c r="AA28" s="15" t="s">
        <v>28</v>
      </c>
      <c r="AB28" s="27" t="s">
        <v>167</v>
      </c>
      <c r="AC28" s="8">
        <v>2023</v>
      </c>
      <c r="AD28" s="8" t="s">
        <v>58</v>
      </c>
    </row>
    <row r="29" spans="1:30" x14ac:dyDescent="0.25">
      <c r="A29" s="29" t="s">
        <v>168</v>
      </c>
      <c r="B29" s="8" t="s">
        <v>23</v>
      </c>
      <c r="C29" s="13" t="s">
        <v>49</v>
      </c>
      <c r="D29" s="13" t="s">
        <v>169</v>
      </c>
      <c r="E29" s="13">
        <f t="shared" si="0"/>
        <v>1</v>
      </c>
      <c r="F29" s="13" t="e">
        <f>VLOOKUP(D29,'[1]GESTIÓN CONTRAC FONAM NACION'!$AC:$AE,2,FALSE)</f>
        <v>#REF!</v>
      </c>
      <c r="G29" s="13" t="e">
        <f t="shared" si="1"/>
        <v>#REF!</v>
      </c>
      <c r="H29" s="21">
        <v>44972</v>
      </c>
      <c r="I29" s="22" t="s">
        <v>170</v>
      </c>
      <c r="J29" s="23"/>
      <c r="K29" s="13" t="s">
        <v>52</v>
      </c>
      <c r="L29" s="24" t="s">
        <v>53</v>
      </c>
      <c r="M29" s="23"/>
      <c r="N29" s="23"/>
      <c r="O29" s="25">
        <v>2896360</v>
      </c>
      <c r="P29" s="26" t="e">
        <v>#VALUE!</v>
      </c>
      <c r="Q29" s="13" t="s">
        <v>54</v>
      </c>
      <c r="R29" s="13" t="s">
        <v>55</v>
      </c>
      <c r="S29" s="114" t="s">
        <v>1301</v>
      </c>
      <c r="T29" s="26"/>
      <c r="U29" s="26">
        <v>1052395035</v>
      </c>
      <c r="V29" s="13" t="s">
        <v>94</v>
      </c>
      <c r="W29" s="13">
        <v>303</v>
      </c>
      <c r="X29" s="14">
        <v>44972</v>
      </c>
      <c r="Y29" s="14">
        <v>45051</v>
      </c>
      <c r="Z29" s="14">
        <v>45051</v>
      </c>
      <c r="AA29" s="15" t="s">
        <v>154</v>
      </c>
      <c r="AB29" s="27" t="s">
        <v>171</v>
      </c>
      <c r="AC29" s="8">
        <v>2023</v>
      </c>
      <c r="AD29" s="8" t="s">
        <v>58</v>
      </c>
    </row>
    <row r="30" spans="1:30" x14ac:dyDescent="0.25">
      <c r="A30" s="9" t="s">
        <v>172</v>
      </c>
      <c r="B30" s="8" t="s">
        <v>23</v>
      </c>
      <c r="C30" s="13" t="s">
        <v>49</v>
      </c>
      <c r="D30" s="13" t="s">
        <v>173</v>
      </c>
      <c r="E30" s="13">
        <f t="shared" si="0"/>
        <v>2</v>
      </c>
      <c r="F30" s="13" t="e">
        <f>VLOOKUP(D30,'[1]GESTIÓN CONTRAC FONAM NACION'!$AC:$AE,2,FALSE)</f>
        <v>#REF!</v>
      </c>
      <c r="G30" s="13" t="e">
        <f t="shared" si="1"/>
        <v>#REF!</v>
      </c>
      <c r="H30" s="21">
        <v>44972</v>
      </c>
      <c r="I30" s="22" t="s">
        <v>174</v>
      </c>
      <c r="J30" s="23"/>
      <c r="K30" s="13" t="s">
        <v>52</v>
      </c>
      <c r="L30" s="24" t="s">
        <v>53</v>
      </c>
      <c r="M30" s="23"/>
      <c r="N30" s="23"/>
      <c r="O30" s="34">
        <v>2481571</v>
      </c>
      <c r="P30" s="26" t="e">
        <v>#VALUE!</v>
      </c>
      <c r="Q30" s="13" t="s">
        <v>54</v>
      </c>
      <c r="R30" s="13" t="s">
        <v>55</v>
      </c>
      <c r="S30" s="115" t="s">
        <v>1302</v>
      </c>
      <c r="T30" s="28"/>
      <c r="U30" s="28">
        <v>1046953005</v>
      </c>
      <c r="V30" s="13" t="s">
        <v>27</v>
      </c>
      <c r="W30" s="13">
        <v>120</v>
      </c>
      <c r="X30" s="14">
        <v>44972</v>
      </c>
      <c r="Y30" s="14">
        <v>45091</v>
      </c>
      <c r="Z30" s="14"/>
      <c r="AA30" s="15" t="s">
        <v>56</v>
      </c>
      <c r="AB30" s="27" t="s">
        <v>175</v>
      </c>
      <c r="AC30" s="8">
        <v>2023</v>
      </c>
      <c r="AD30" s="8" t="s">
        <v>58</v>
      </c>
    </row>
    <row r="31" spans="1:30" x14ac:dyDescent="0.25">
      <c r="A31" s="9" t="s">
        <v>176</v>
      </c>
      <c r="B31" s="8" t="s">
        <v>23</v>
      </c>
      <c r="C31" s="13" t="s">
        <v>49</v>
      </c>
      <c r="D31" s="8" t="s">
        <v>177</v>
      </c>
      <c r="E31" s="13">
        <f t="shared" si="0"/>
        <v>1</v>
      </c>
      <c r="F31" s="13" t="e">
        <f>VLOOKUP(D31,'[1]GESTIÓN CONTRAC FONAM NACION'!$AC:$AE,2,FALSE)</f>
        <v>#REF!</v>
      </c>
      <c r="G31" s="13" t="e">
        <f t="shared" si="1"/>
        <v>#REF!</v>
      </c>
      <c r="H31" s="21">
        <v>44972</v>
      </c>
      <c r="I31" s="22" t="s">
        <v>153</v>
      </c>
      <c r="J31" s="23"/>
      <c r="K31" s="13" t="s">
        <v>52</v>
      </c>
      <c r="L31" s="24" t="s">
        <v>53</v>
      </c>
      <c r="M31" s="23"/>
      <c r="N31" s="23"/>
      <c r="O31" s="34">
        <v>1700220</v>
      </c>
      <c r="P31" s="26" t="e">
        <v>#VALUE!</v>
      </c>
      <c r="Q31" s="13" t="s">
        <v>54</v>
      </c>
      <c r="R31" s="13" t="s">
        <v>55</v>
      </c>
      <c r="S31" s="115" t="s">
        <v>1303</v>
      </c>
      <c r="T31" s="28"/>
      <c r="U31" s="28">
        <v>1104695297</v>
      </c>
      <c r="V31" s="13" t="s">
        <v>94</v>
      </c>
      <c r="W31" s="13">
        <v>318</v>
      </c>
      <c r="X31" s="14">
        <v>44972</v>
      </c>
      <c r="Y31" s="14">
        <v>45112</v>
      </c>
      <c r="Z31" s="14"/>
      <c r="AA31" s="15" t="s">
        <v>99</v>
      </c>
      <c r="AB31" s="27" t="s">
        <v>178</v>
      </c>
      <c r="AC31" s="8">
        <v>2023</v>
      </c>
      <c r="AD31" s="8" t="s">
        <v>58</v>
      </c>
    </row>
    <row r="32" spans="1:30" x14ac:dyDescent="0.25">
      <c r="A32" s="41" t="s">
        <v>179</v>
      </c>
      <c r="B32" s="8" t="s">
        <v>23</v>
      </c>
      <c r="C32" s="13" t="s">
        <v>49</v>
      </c>
      <c r="D32" s="15" t="s">
        <v>180</v>
      </c>
      <c r="E32" s="13">
        <f t="shared" si="0"/>
        <v>1</v>
      </c>
      <c r="F32" s="13" t="e">
        <f>VLOOKUP(D32,'[1]GESTIÓN CONTRAC FONAM NACION'!$AC:$AE,2,FALSE)</f>
        <v>#REF!</v>
      </c>
      <c r="G32" s="13" t="e">
        <f t="shared" si="1"/>
        <v>#REF!</v>
      </c>
      <c r="H32" s="21">
        <v>45113</v>
      </c>
      <c r="I32" s="22" t="s">
        <v>153</v>
      </c>
      <c r="J32" s="23"/>
      <c r="K32" s="13" t="s">
        <v>52</v>
      </c>
      <c r="L32" s="24" t="s">
        <v>53</v>
      </c>
      <c r="M32" s="23"/>
      <c r="N32" s="23"/>
      <c r="O32" s="31">
        <v>1700220</v>
      </c>
      <c r="P32" s="26">
        <v>3060396</v>
      </c>
      <c r="Q32" s="13" t="s">
        <v>54</v>
      </c>
      <c r="R32" s="13" t="s">
        <v>55</v>
      </c>
      <c r="S32" s="115" t="s">
        <v>1304</v>
      </c>
      <c r="T32" s="28"/>
      <c r="U32" s="28">
        <v>104695130</v>
      </c>
      <c r="V32" s="13" t="s">
        <v>94</v>
      </c>
      <c r="W32" s="13">
        <v>177</v>
      </c>
      <c r="X32" s="14">
        <v>45113</v>
      </c>
      <c r="Y32" s="14">
        <v>45290</v>
      </c>
      <c r="Z32" s="14"/>
      <c r="AA32" s="15" t="s">
        <v>28</v>
      </c>
      <c r="AB32" s="27" t="s">
        <v>178</v>
      </c>
      <c r="AC32" s="8">
        <v>2023</v>
      </c>
      <c r="AD32" s="8" t="s">
        <v>58</v>
      </c>
    </row>
    <row r="33" spans="1:30" x14ac:dyDescent="0.25">
      <c r="A33" s="9" t="s">
        <v>181</v>
      </c>
      <c r="B33" s="8" t="s">
        <v>23</v>
      </c>
      <c r="C33" s="13" t="s">
        <v>49</v>
      </c>
      <c r="D33" s="13" t="s">
        <v>182</v>
      </c>
      <c r="E33" s="13">
        <f t="shared" si="0"/>
        <v>2</v>
      </c>
      <c r="F33" s="13" t="e">
        <f>VLOOKUP(D33,'[1]GESTIÓN CONTRAC FONAM NACION'!$AC:$AE,2,FALSE)</f>
        <v>#REF!</v>
      </c>
      <c r="G33" s="13" t="e">
        <f t="shared" si="1"/>
        <v>#REF!</v>
      </c>
      <c r="H33" s="21">
        <v>44972</v>
      </c>
      <c r="I33" s="22" t="s">
        <v>183</v>
      </c>
      <c r="J33" s="23"/>
      <c r="K33" s="13" t="s">
        <v>52</v>
      </c>
      <c r="L33" s="24" t="s">
        <v>53</v>
      </c>
      <c r="M33" s="23"/>
      <c r="N33" s="23"/>
      <c r="O33" s="25">
        <v>2896360</v>
      </c>
      <c r="P33" s="26" t="e">
        <v>#VALUE!</v>
      </c>
      <c r="Q33" s="13" t="s">
        <v>54</v>
      </c>
      <c r="R33" s="13" t="s">
        <v>55</v>
      </c>
      <c r="S33" s="114" t="s">
        <v>1305</v>
      </c>
      <c r="T33" s="26"/>
      <c r="U33" s="26">
        <v>1061692064</v>
      </c>
      <c r="V33" s="13" t="s">
        <v>184</v>
      </c>
      <c r="W33" s="13">
        <v>120</v>
      </c>
      <c r="X33" s="14">
        <v>44972</v>
      </c>
      <c r="Y33" s="14">
        <v>45091</v>
      </c>
      <c r="Z33" s="14"/>
      <c r="AA33" s="15" t="s">
        <v>56</v>
      </c>
      <c r="AB33" s="27" t="s">
        <v>185</v>
      </c>
      <c r="AC33" s="8">
        <v>2023</v>
      </c>
      <c r="AD33" s="8" t="s">
        <v>58</v>
      </c>
    </row>
    <row r="34" spans="1:30" x14ac:dyDescent="0.25">
      <c r="A34" s="9" t="s">
        <v>186</v>
      </c>
      <c r="B34" s="8" t="s">
        <v>23</v>
      </c>
      <c r="C34" s="13" t="s">
        <v>49</v>
      </c>
      <c r="D34" s="13" t="s">
        <v>187</v>
      </c>
      <c r="E34" s="13">
        <f t="shared" si="0"/>
        <v>2</v>
      </c>
      <c r="F34" s="13" t="e">
        <f>VLOOKUP(D34,'[1]GESTIÓN CONTRAC FONAM NACION'!$AC:$AE,2,FALSE)</f>
        <v>#REF!</v>
      </c>
      <c r="G34" s="13" t="e">
        <f t="shared" si="1"/>
        <v>#REF!</v>
      </c>
      <c r="H34" s="21">
        <v>44973</v>
      </c>
      <c r="I34" s="22" t="s">
        <v>188</v>
      </c>
      <c r="J34" s="23"/>
      <c r="K34" s="13" t="s">
        <v>52</v>
      </c>
      <c r="L34" s="24" t="s">
        <v>53</v>
      </c>
      <c r="M34" s="23"/>
      <c r="N34" s="23"/>
      <c r="O34" s="34">
        <v>2896360</v>
      </c>
      <c r="P34" s="26" t="e">
        <v>#VALUE!</v>
      </c>
      <c r="Q34" s="13" t="s">
        <v>54</v>
      </c>
      <c r="R34" s="13" t="s">
        <v>55</v>
      </c>
      <c r="S34" s="114" t="s">
        <v>1306</v>
      </c>
      <c r="T34" s="26"/>
      <c r="U34" s="26">
        <v>1061763316</v>
      </c>
      <c r="V34" s="13" t="s">
        <v>189</v>
      </c>
      <c r="W34" s="13">
        <v>120</v>
      </c>
      <c r="X34" s="14">
        <v>44973</v>
      </c>
      <c r="Y34" s="14">
        <v>45092</v>
      </c>
      <c r="Z34" s="14"/>
      <c r="AA34" s="15" t="s">
        <v>56</v>
      </c>
      <c r="AB34" s="27" t="s">
        <v>190</v>
      </c>
      <c r="AC34" s="8">
        <v>2023</v>
      </c>
      <c r="AD34" s="8" t="s">
        <v>58</v>
      </c>
    </row>
    <row r="35" spans="1:30" x14ac:dyDescent="0.25">
      <c r="A35" s="9" t="s">
        <v>191</v>
      </c>
      <c r="B35" s="8" t="s">
        <v>23</v>
      </c>
      <c r="C35" s="13" t="s">
        <v>49</v>
      </c>
      <c r="D35" s="13" t="s">
        <v>192</v>
      </c>
      <c r="E35" s="13">
        <f t="shared" si="0"/>
        <v>1</v>
      </c>
      <c r="F35" s="13" t="e">
        <f>VLOOKUP(D35,'[1]GESTIÓN CONTRAC FONAM NACION'!$AC:$AE,2,FALSE)</f>
        <v>#REF!</v>
      </c>
      <c r="G35" s="13" t="e">
        <f t="shared" si="1"/>
        <v>#REF!</v>
      </c>
      <c r="H35" s="21">
        <v>44973</v>
      </c>
      <c r="I35" s="22" t="s">
        <v>193</v>
      </c>
      <c r="J35" s="23"/>
      <c r="K35" s="13" t="s">
        <v>52</v>
      </c>
      <c r="L35" s="24" t="s">
        <v>53</v>
      </c>
      <c r="M35" s="23"/>
      <c r="N35" s="23"/>
      <c r="O35" s="25">
        <v>2896360</v>
      </c>
      <c r="P35" s="26" t="e">
        <v>#VALUE!</v>
      </c>
      <c r="Q35" s="13" t="s">
        <v>54</v>
      </c>
      <c r="R35" s="13" t="s">
        <v>55</v>
      </c>
      <c r="S35" s="114" t="s">
        <v>1307</v>
      </c>
      <c r="T35" s="26"/>
      <c r="U35" s="26">
        <v>1079607397</v>
      </c>
      <c r="V35" s="13" t="s">
        <v>111</v>
      </c>
      <c r="W35" s="13">
        <v>303</v>
      </c>
      <c r="X35" s="14">
        <v>44973</v>
      </c>
      <c r="Y35" s="14">
        <v>45290</v>
      </c>
      <c r="Z35" s="14"/>
      <c r="AA35" s="15" t="s">
        <v>28</v>
      </c>
      <c r="AB35" s="27" t="s">
        <v>194</v>
      </c>
      <c r="AC35" s="8">
        <v>2023</v>
      </c>
      <c r="AD35" s="8" t="s">
        <v>58</v>
      </c>
    </row>
    <row r="36" spans="1:30" x14ac:dyDescent="0.25">
      <c r="A36" s="9" t="s">
        <v>195</v>
      </c>
      <c r="B36" s="8" t="s">
        <v>23</v>
      </c>
      <c r="C36" s="13" t="s">
        <v>49</v>
      </c>
      <c r="D36" s="13" t="s">
        <v>196</v>
      </c>
      <c r="E36" s="13">
        <f t="shared" si="0"/>
        <v>1</v>
      </c>
      <c r="F36" s="13" t="e">
        <f>VLOOKUP(D36,'[1]GESTIÓN CONTRAC FONAM NACION'!$AC:$AE,2,FALSE)</f>
        <v>#REF!</v>
      </c>
      <c r="G36" s="13" t="e">
        <f t="shared" si="1"/>
        <v>#REF!</v>
      </c>
      <c r="H36" s="21">
        <v>44973</v>
      </c>
      <c r="I36" s="22" t="s">
        <v>197</v>
      </c>
      <c r="J36" s="23"/>
      <c r="K36" s="13" t="s">
        <v>52</v>
      </c>
      <c r="L36" s="24" t="s">
        <v>53</v>
      </c>
      <c r="M36" s="23"/>
      <c r="N36" s="23"/>
      <c r="O36" s="34">
        <v>1700220</v>
      </c>
      <c r="P36" s="26" t="e">
        <v>#VALUE!</v>
      </c>
      <c r="Q36" s="13" t="s">
        <v>54</v>
      </c>
      <c r="R36" s="13" t="s">
        <v>55</v>
      </c>
      <c r="S36" s="114" t="s">
        <v>1308</v>
      </c>
      <c r="T36" s="26"/>
      <c r="U36" s="26">
        <v>1079604020</v>
      </c>
      <c r="V36" s="13" t="s">
        <v>111</v>
      </c>
      <c r="W36" s="13">
        <v>317</v>
      </c>
      <c r="X36" s="14">
        <v>44974</v>
      </c>
      <c r="Y36" s="14">
        <v>45290</v>
      </c>
      <c r="Z36" s="14"/>
      <c r="AA36" s="15" t="s">
        <v>28</v>
      </c>
      <c r="AB36" s="27" t="s">
        <v>198</v>
      </c>
      <c r="AC36" s="8">
        <v>2023</v>
      </c>
      <c r="AD36" s="8" t="s">
        <v>58</v>
      </c>
    </row>
    <row r="37" spans="1:30" x14ac:dyDescent="0.25">
      <c r="A37" s="29" t="s">
        <v>199</v>
      </c>
      <c r="B37" s="8" t="s">
        <v>23</v>
      </c>
      <c r="C37" s="13" t="s">
        <v>49</v>
      </c>
      <c r="D37" s="13" t="s">
        <v>200</v>
      </c>
      <c r="E37" s="13">
        <f t="shared" si="0"/>
        <v>1</v>
      </c>
      <c r="F37" s="13" t="e">
        <f>VLOOKUP(D37,'[1]GESTIÓN CONTRAC FONAM NACION'!$AC:$AE,2,FALSE)</f>
        <v>#REF!</v>
      </c>
      <c r="G37" s="13" t="e">
        <f t="shared" si="1"/>
        <v>#REF!</v>
      </c>
      <c r="H37" s="21">
        <v>44974</v>
      </c>
      <c r="I37" s="22" t="s">
        <v>201</v>
      </c>
      <c r="J37" s="23"/>
      <c r="K37" s="13" t="s">
        <v>52</v>
      </c>
      <c r="L37" s="24" t="s">
        <v>53</v>
      </c>
      <c r="M37" s="23"/>
      <c r="N37" s="23"/>
      <c r="O37" s="34">
        <v>1700220</v>
      </c>
      <c r="P37" s="26" t="e">
        <v>#VALUE!</v>
      </c>
      <c r="Q37" s="13" t="s">
        <v>54</v>
      </c>
      <c r="R37" s="13" t="s">
        <v>55</v>
      </c>
      <c r="S37" s="114" t="s">
        <v>1309</v>
      </c>
      <c r="T37" s="26"/>
      <c r="U37" s="26">
        <v>1079606870</v>
      </c>
      <c r="V37" s="13" t="s">
        <v>111</v>
      </c>
      <c r="W37" s="13">
        <v>316</v>
      </c>
      <c r="X37" s="14">
        <v>44974</v>
      </c>
      <c r="Y37" s="14">
        <v>45290</v>
      </c>
      <c r="Z37" s="14"/>
      <c r="AA37" s="15" t="s">
        <v>28</v>
      </c>
      <c r="AB37" s="27" t="s">
        <v>202</v>
      </c>
      <c r="AC37" s="8">
        <v>2023</v>
      </c>
      <c r="AD37" s="8" t="s">
        <v>58</v>
      </c>
    </row>
    <row r="38" spans="1:30" x14ac:dyDescent="0.25">
      <c r="A38" s="29" t="s">
        <v>203</v>
      </c>
      <c r="B38" s="8" t="s">
        <v>23</v>
      </c>
      <c r="C38" s="13" t="s">
        <v>49</v>
      </c>
      <c r="D38" s="13" t="s">
        <v>204</v>
      </c>
      <c r="E38" s="13">
        <f t="shared" si="0"/>
        <v>1</v>
      </c>
      <c r="F38" s="13" t="e">
        <f>VLOOKUP(D38,'[1]GESTIÓN CONTRAC FONAM NACION'!$AC:$AE,2,FALSE)</f>
        <v>#REF!</v>
      </c>
      <c r="G38" s="13" t="e">
        <f t="shared" si="1"/>
        <v>#REF!</v>
      </c>
      <c r="H38" s="21">
        <v>44978</v>
      </c>
      <c r="I38" s="22" t="s">
        <v>205</v>
      </c>
      <c r="J38" s="23"/>
      <c r="K38" s="13" t="s">
        <v>52</v>
      </c>
      <c r="L38" s="24" t="s">
        <v>53</v>
      </c>
      <c r="M38" s="23"/>
      <c r="N38" s="23"/>
      <c r="O38" s="25">
        <v>2896360</v>
      </c>
      <c r="P38" s="26">
        <v>18150522</v>
      </c>
      <c r="Q38" s="13" t="s">
        <v>54</v>
      </c>
      <c r="R38" s="13" t="s">
        <v>55</v>
      </c>
      <c r="S38" s="114" t="s">
        <v>1310</v>
      </c>
      <c r="T38" s="26"/>
      <c r="U38" s="26">
        <v>16071421</v>
      </c>
      <c r="V38" s="13" t="s">
        <v>94</v>
      </c>
      <c r="W38" s="13">
        <v>313</v>
      </c>
      <c r="X38" s="14">
        <v>44978</v>
      </c>
      <c r="Y38" s="14">
        <v>45166</v>
      </c>
      <c r="Z38" s="14">
        <v>45166</v>
      </c>
      <c r="AA38" s="15" t="s">
        <v>99</v>
      </c>
      <c r="AB38" s="27" t="s">
        <v>206</v>
      </c>
      <c r="AC38" s="8">
        <v>2023</v>
      </c>
      <c r="AD38" s="8" t="s">
        <v>58</v>
      </c>
    </row>
    <row r="39" spans="1:30" x14ac:dyDescent="0.25">
      <c r="A39" s="32" t="s">
        <v>207</v>
      </c>
      <c r="B39" s="8" t="s">
        <v>23</v>
      </c>
      <c r="C39" s="13" t="s">
        <v>49</v>
      </c>
      <c r="D39" s="13" t="s">
        <v>208</v>
      </c>
      <c r="E39" s="13">
        <f t="shared" si="0"/>
        <v>2</v>
      </c>
      <c r="F39" s="13" t="e">
        <f>VLOOKUP(D39,'[1]GESTIÓN CONTRAC FONAM NACION'!$AC:$AE,2,FALSE)</f>
        <v>#REF!</v>
      </c>
      <c r="G39" s="13" t="e">
        <f t="shared" si="1"/>
        <v>#REF!</v>
      </c>
      <c r="H39" s="21">
        <v>45167</v>
      </c>
      <c r="I39" s="22" t="s">
        <v>205</v>
      </c>
      <c r="J39" s="23"/>
      <c r="K39" s="13" t="s">
        <v>52</v>
      </c>
      <c r="L39" s="24" t="s">
        <v>53</v>
      </c>
      <c r="M39" s="23"/>
      <c r="N39" s="23"/>
      <c r="O39" s="25">
        <v>2896360</v>
      </c>
      <c r="P39" s="26" t="e">
        <v>#VALUE!</v>
      </c>
      <c r="Q39" s="13" t="s">
        <v>54</v>
      </c>
      <c r="R39" s="13" t="s">
        <v>55</v>
      </c>
      <c r="S39" s="114" t="s">
        <v>1311</v>
      </c>
      <c r="T39" s="26"/>
      <c r="U39" s="26">
        <v>75098964</v>
      </c>
      <c r="V39" s="13" t="s">
        <v>94</v>
      </c>
      <c r="W39" s="13">
        <v>123</v>
      </c>
      <c r="X39" s="14">
        <v>45167</v>
      </c>
      <c r="Y39" s="14">
        <v>45290</v>
      </c>
      <c r="Z39" s="14"/>
      <c r="AA39" s="15" t="s">
        <v>28</v>
      </c>
      <c r="AB39" s="27" t="s">
        <v>206</v>
      </c>
      <c r="AC39" s="8">
        <v>2023</v>
      </c>
      <c r="AD39" s="8" t="s">
        <v>58</v>
      </c>
    </row>
    <row r="40" spans="1:30" x14ac:dyDescent="0.25">
      <c r="A40" s="42" t="s">
        <v>209</v>
      </c>
      <c r="B40" s="8" t="s">
        <v>23</v>
      </c>
      <c r="C40" s="13" t="s">
        <v>49</v>
      </c>
      <c r="D40" s="13" t="s">
        <v>210</v>
      </c>
      <c r="E40" s="13">
        <f t="shared" si="0"/>
        <v>2</v>
      </c>
      <c r="F40" s="13" t="e">
        <f>VLOOKUP(D40,'[1]GESTIÓN CONTRAC FONAM NACION'!$AC:$AE,2,FALSE)</f>
        <v>#REF!</v>
      </c>
      <c r="G40" s="13" t="e">
        <f t="shared" si="1"/>
        <v>#REF!</v>
      </c>
      <c r="H40" s="43">
        <v>44974</v>
      </c>
      <c r="I40" s="22" t="s">
        <v>211</v>
      </c>
      <c r="J40" s="23"/>
      <c r="K40" s="13" t="s">
        <v>52</v>
      </c>
      <c r="L40" s="24" t="s">
        <v>53</v>
      </c>
      <c r="M40" s="23"/>
      <c r="N40" s="23"/>
      <c r="O40" s="34">
        <v>1497991</v>
      </c>
      <c r="P40" s="26" t="e">
        <v>#VALUE!</v>
      </c>
      <c r="Q40" s="13" t="s">
        <v>54</v>
      </c>
      <c r="R40" s="13" t="s">
        <v>55</v>
      </c>
      <c r="S40" s="114" t="s">
        <v>1312</v>
      </c>
      <c r="T40" s="26"/>
      <c r="U40" s="26">
        <v>1079607895</v>
      </c>
      <c r="V40" s="13" t="s">
        <v>111</v>
      </c>
      <c r="W40" s="13">
        <v>316</v>
      </c>
      <c r="X40" s="14">
        <v>44974</v>
      </c>
      <c r="Y40" s="14">
        <v>45181</v>
      </c>
      <c r="Z40" s="14"/>
      <c r="AA40" s="15" t="s">
        <v>99</v>
      </c>
      <c r="AB40" s="27" t="s">
        <v>212</v>
      </c>
      <c r="AC40" s="8">
        <v>2023</v>
      </c>
      <c r="AD40" s="8" t="s">
        <v>58</v>
      </c>
    </row>
    <row r="41" spans="1:30" x14ac:dyDescent="0.25">
      <c r="A41" s="44" t="s">
        <v>213</v>
      </c>
      <c r="B41" s="8" t="s">
        <v>23</v>
      </c>
      <c r="C41" s="13" t="s">
        <v>49</v>
      </c>
      <c r="D41" s="13" t="s">
        <v>214</v>
      </c>
      <c r="E41" s="13">
        <f t="shared" si="0"/>
        <v>1</v>
      </c>
      <c r="F41" s="13" t="e">
        <f>VLOOKUP(D41,'[1]GESTIÓN CONTRAC FONAM NACION'!$AC:$AE,2,FALSE)</f>
        <v>#REF!</v>
      </c>
      <c r="G41" s="13" t="e">
        <f t="shared" si="1"/>
        <v>#REF!</v>
      </c>
      <c r="H41" s="43">
        <v>45182</v>
      </c>
      <c r="I41" s="22" t="s">
        <v>211</v>
      </c>
      <c r="J41" s="23"/>
      <c r="K41" s="13" t="s">
        <v>52</v>
      </c>
      <c r="L41" s="24" t="s">
        <v>53</v>
      </c>
      <c r="M41" s="23"/>
      <c r="N41" s="23"/>
      <c r="O41" s="34">
        <v>1497991</v>
      </c>
      <c r="P41" s="26">
        <v>5392768</v>
      </c>
      <c r="Q41" s="13" t="s">
        <v>54</v>
      </c>
      <c r="R41" s="13" t="s">
        <v>55</v>
      </c>
      <c r="S41" s="114" t="s">
        <v>1313</v>
      </c>
      <c r="T41" s="26"/>
      <c r="U41" s="26">
        <v>1003894149</v>
      </c>
      <c r="V41" s="13" t="s">
        <v>111</v>
      </c>
      <c r="W41" s="13">
        <v>108</v>
      </c>
      <c r="X41" s="14">
        <v>45182</v>
      </c>
      <c r="Y41" s="14">
        <v>45290</v>
      </c>
      <c r="Z41" s="14"/>
      <c r="AA41" s="15" t="s">
        <v>28</v>
      </c>
      <c r="AB41" s="27" t="s">
        <v>212</v>
      </c>
      <c r="AC41" s="8">
        <v>2023</v>
      </c>
      <c r="AD41" s="8" t="s">
        <v>58</v>
      </c>
    </row>
    <row r="42" spans="1:30" x14ac:dyDescent="0.25">
      <c r="A42" s="42" t="s">
        <v>215</v>
      </c>
      <c r="B42" s="8" t="s">
        <v>23</v>
      </c>
      <c r="C42" s="13" t="s">
        <v>49</v>
      </c>
      <c r="D42" s="13" t="s">
        <v>216</v>
      </c>
      <c r="E42" s="13">
        <f t="shared" si="0"/>
        <v>1</v>
      </c>
      <c r="F42" s="13" t="e">
        <f>VLOOKUP(D42,'[1]GESTIÓN CONTRAC FONAM NACION'!$AC:$AE,2,FALSE)</f>
        <v>#REF!</v>
      </c>
      <c r="G42" s="13" t="e">
        <f t="shared" si="1"/>
        <v>#REF!</v>
      </c>
      <c r="H42" s="43">
        <v>44974</v>
      </c>
      <c r="I42" s="22" t="s">
        <v>217</v>
      </c>
      <c r="J42" s="23"/>
      <c r="K42" s="13" t="s">
        <v>52</v>
      </c>
      <c r="L42" s="24" t="s">
        <v>53</v>
      </c>
      <c r="M42" s="23"/>
      <c r="N42" s="23"/>
      <c r="O42" s="31">
        <v>1497991</v>
      </c>
      <c r="P42" s="26" t="e">
        <v>#VALUE!</v>
      </c>
      <c r="Q42" s="13" t="s">
        <v>54</v>
      </c>
      <c r="R42" s="13" t="s">
        <v>55</v>
      </c>
      <c r="S42" s="114" t="s">
        <v>1314</v>
      </c>
      <c r="T42" s="26"/>
      <c r="U42" s="26">
        <v>83246538</v>
      </c>
      <c r="V42" s="13" t="s">
        <v>111</v>
      </c>
      <c r="W42" s="13">
        <v>316</v>
      </c>
      <c r="X42" s="14">
        <v>44974</v>
      </c>
      <c r="Y42" s="14">
        <v>45181</v>
      </c>
      <c r="Z42" s="14"/>
      <c r="AA42" s="15" t="s">
        <v>99</v>
      </c>
      <c r="AB42" s="27" t="s">
        <v>218</v>
      </c>
      <c r="AC42" s="8">
        <v>2023</v>
      </c>
      <c r="AD42" s="8" t="s">
        <v>58</v>
      </c>
    </row>
    <row r="43" spans="1:30" x14ac:dyDescent="0.25">
      <c r="A43" s="44" t="s">
        <v>219</v>
      </c>
      <c r="B43" s="8" t="s">
        <v>23</v>
      </c>
      <c r="C43" s="13" t="s">
        <v>49</v>
      </c>
      <c r="D43" s="13" t="s">
        <v>220</v>
      </c>
      <c r="E43" s="13">
        <f t="shared" si="0"/>
        <v>1</v>
      </c>
      <c r="F43" s="13" t="e">
        <f>VLOOKUP(D43,'[1]GESTIÓN CONTRAC FONAM NACION'!$AC:$AE,2,FALSE)</f>
        <v>#REF!</v>
      </c>
      <c r="G43" s="13" t="e">
        <f t="shared" si="1"/>
        <v>#REF!</v>
      </c>
      <c r="H43" s="43">
        <v>45182</v>
      </c>
      <c r="I43" s="22" t="s">
        <v>217</v>
      </c>
      <c r="J43" s="23"/>
      <c r="K43" s="13" t="s">
        <v>52</v>
      </c>
      <c r="L43" s="24" t="s">
        <v>53</v>
      </c>
      <c r="M43" s="23"/>
      <c r="N43" s="23"/>
      <c r="O43" s="31">
        <v>1497991</v>
      </c>
      <c r="P43" s="26">
        <v>5392768</v>
      </c>
      <c r="Q43" s="13" t="s">
        <v>54</v>
      </c>
      <c r="R43" s="13" t="s">
        <v>55</v>
      </c>
      <c r="S43" s="114" t="s">
        <v>1315</v>
      </c>
      <c r="T43" s="26"/>
      <c r="U43" s="26">
        <v>1084866176</v>
      </c>
      <c r="V43" s="13" t="s">
        <v>111</v>
      </c>
      <c r="W43" s="13">
        <v>108</v>
      </c>
      <c r="X43" s="14">
        <v>45182</v>
      </c>
      <c r="Y43" s="14">
        <v>45290</v>
      </c>
      <c r="Z43" s="14"/>
      <c r="AA43" s="15" t="s">
        <v>28</v>
      </c>
      <c r="AB43" s="27" t="s">
        <v>218</v>
      </c>
      <c r="AC43" s="8">
        <v>2023</v>
      </c>
      <c r="AD43" s="8" t="s">
        <v>58</v>
      </c>
    </row>
    <row r="44" spans="1:30" x14ac:dyDescent="0.25">
      <c r="A44" s="9" t="s">
        <v>221</v>
      </c>
      <c r="B44" s="8" t="s">
        <v>23</v>
      </c>
      <c r="C44" s="13" t="s">
        <v>49</v>
      </c>
      <c r="D44" s="13" t="s">
        <v>222</v>
      </c>
      <c r="E44" s="13">
        <f t="shared" si="0"/>
        <v>1</v>
      </c>
      <c r="F44" s="13" t="e">
        <f>VLOOKUP(D44,'[1]GESTIÓN CONTRAC FONAM NACION'!$AC:$AE,2,FALSE)</f>
        <v>#REF!</v>
      </c>
      <c r="G44" s="13" t="e">
        <f t="shared" si="1"/>
        <v>#REF!</v>
      </c>
      <c r="H44" s="21">
        <v>44974</v>
      </c>
      <c r="I44" s="22" t="s">
        <v>223</v>
      </c>
      <c r="J44" s="23"/>
      <c r="K44" s="13" t="s">
        <v>52</v>
      </c>
      <c r="L44" s="24" t="s">
        <v>53</v>
      </c>
      <c r="M44" s="23"/>
      <c r="N44" s="23"/>
      <c r="O44" s="34">
        <v>2255973</v>
      </c>
      <c r="P44" s="26" t="e">
        <v>#VALUE!</v>
      </c>
      <c r="Q44" s="13" t="s">
        <v>54</v>
      </c>
      <c r="R44" s="13" t="s">
        <v>55</v>
      </c>
      <c r="S44" s="114" t="s">
        <v>1316</v>
      </c>
      <c r="T44" s="26"/>
      <c r="U44" s="26">
        <v>1087643546</v>
      </c>
      <c r="V44" s="13" t="s">
        <v>184</v>
      </c>
      <c r="W44" s="13">
        <v>316</v>
      </c>
      <c r="X44" s="14">
        <v>44974</v>
      </c>
      <c r="Y44" s="14">
        <v>45290</v>
      </c>
      <c r="Z44" s="14"/>
      <c r="AA44" s="15" t="s">
        <v>28</v>
      </c>
      <c r="AB44" s="27" t="s">
        <v>224</v>
      </c>
      <c r="AC44" s="8">
        <v>2023</v>
      </c>
      <c r="AD44" s="8" t="s">
        <v>58</v>
      </c>
    </row>
    <row r="45" spans="1:30" x14ac:dyDescent="0.25">
      <c r="A45" s="42" t="s">
        <v>225</v>
      </c>
      <c r="B45" s="8" t="s">
        <v>23</v>
      </c>
      <c r="C45" s="13" t="s">
        <v>49</v>
      </c>
      <c r="D45" s="13" t="s">
        <v>226</v>
      </c>
      <c r="E45" s="13">
        <f t="shared" si="0"/>
        <v>2</v>
      </c>
      <c r="F45" s="13" t="e">
        <f>VLOOKUP(D45,'[1]GESTIÓN CONTRAC FONAM NACION'!$AC:$AE,2,FALSE)</f>
        <v>#REF!</v>
      </c>
      <c r="G45" s="13" t="e">
        <f t="shared" si="1"/>
        <v>#REF!</v>
      </c>
      <c r="H45" s="43">
        <v>44974</v>
      </c>
      <c r="I45" s="22" t="s">
        <v>227</v>
      </c>
      <c r="J45" s="23"/>
      <c r="K45" s="13" t="s">
        <v>52</v>
      </c>
      <c r="L45" s="24" t="s">
        <v>53</v>
      </c>
      <c r="M45" s="23"/>
      <c r="N45" s="23"/>
      <c r="O45" s="34">
        <v>1497991</v>
      </c>
      <c r="P45" s="26">
        <v>10336137</v>
      </c>
      <c r="Q45" s="13" t="s">
        <v>54</v>
      </c>
      <c r="R45" s="13" t="s">
        <v>55</v>
      </c>
      <c r="S45" s="114" t="s">
        <v>1317</v>
      </c>
      <c r="T45" s="26"/>
      <c r="U45" s="26">
        <v>25561805</v>
      </c>
      <c r="V45" s="13" t="s">
        <v>111</v>
      </c>
      <c r="W45" s="13">
        <v>316</v>
      </c>
      <c r="X45" s="14">
        <v>44974</v>
      </c>
      <c r="Y45" s="14">
        <v>45182</v>
      </c>
      <c r="Z45" s="14"/>
      <c r="AA45" s="15" t="s">
        <v>99</v>
      </c>
      <c r="AB45" s="27" t="s">
        <v>228</v>
      </c>
      <c r="AC45" s="8">
        <v>2023</v>
      </c>
      <c r="AD45" s="8" t="s">
        <v>58</v>
      </c>
    </row>
    <row r="46" spans="1:30" x14ac:dyDescent="0.25">
      <c r="A46" s="45" t="s">
        <v>229</v>
      </c>
      <c r="B46" s="8" t="s">
        <v>23</v>
      </c>
      <c r="C46" s="13" t="s">
        <v>49</v>
      </c>
      <c r="D46" s="13" t="s">
        <v>230</v>
      </c>
      <c r="E46" s="13">
        <f t="shared" si="0"/>
        <v>1</v>
      </c>
      <c r="F46" s="13" t="e">
        <f>VLOOKUP(D46,'[1]GESTIÓN CONTRAC FONAM NACION'!$AC:$AE,2,FALSE)</f>
        <v>#REF!</v>
      </c>
      <c r="G46" s="13" t="e">
        <f t="shared" si="1"/>
        <v>#REF!</v>
      </c>
      <c r="H46" s="43">
        <v>45183</v>
      </c>
      <c r="I46" s="22" t="s">
        <v>227</v>
      </c>
      <c r="J46" s="23"/>
      <c r="K46" s="13" t="s">
        <v>52</v>
      </c>
      <c r="L46" s="30" t="s">
        <v>53</v>
      </c>
      <c r="M46" s="23"/>
      <c r="N46" s="23"/>
      <c r="O46" s="31">
        <v>1497991</v>
      </c>
      <c r="P46" s="26">
        <v>5342835</v>
      </c>
      <c r="Q46" s="13" t="s">
        <v>54</v>
      </c>
      <c r="R46" s="13" t="s">
        <v>55</v>
      </c>
      <c r="S46" s="114" t="s">
        <v>1318</v>
      </c>
      <c r="T46" s="26"/>
      <c r="U46" s="26">
        <v>1062077963</v>
      </c>
      <c r="V46" s="13" t="s">
        <v>111</v>
      </c>
      <c r="W46" s="13">
        <v>107</v>
      </c>
      <c r="X46" s="14">
        <v>45183</v>
      </c>
      <c r="Y46" s="14">
        <v>45290</v>
      </c>
      <c r="Z46" s="14"/>
      <c r="AA46" s="15" t="s">
        <v>28</v>
      </c>
      <c r="AB46" s="27" t="s">
        <v>228</v>
      </c>
      <c r="AC46" s="8">
        <v>2023</v>
      </c>
      <c r="AD46" s="8" t="s">
        <v>58</v>
      </c>
    </row>
    <row r="47" spans="1:30" x14ac:dyDescent="0.25">
      <c r="A47" s="9" t="s">
        <v>231</v>
      </c>
      <c r="B47" s="8" t="s">
        <v>23</v>
      </c>
      <c r="C47" s="13" t="s">
        <v>49</v>
      </c>
      <c r="D47" s="13" t="s">
        <v>232</v>
      </c>
      <c r="E47" s="13">
        <f t="shared" si="0"/>
        <v>2</v>
      </c>
      <c r="F47" s="13" t="e">
        <f>VLOOKUP(D47,'[1]GESTIÓN CONTRAC FONAM NACION'!$AC:$AE,2,FALSE)</f>
        <v>#REF!</v>
      </c>
      <c r="G47" s="13" t="e">
        <f t="shared" si="1"/>
        <v>#REF!</v>
      </c>
      <c r="H47" s="21">
        <v>44974</v>
      </c>
      <c r="I47" s="22" t="s">
        <v>233</v>
      </c>
      <c r="J47" s="23"/>
      <c r="K47" s="13" t="s">
        <v>52</v>
      </c>
      <c r="L47" s="24" t="s">
        <v>53</v>
      </c>
      <c r="M47" s="23"/>
      <c r="N47" s="23"/>
      <c r="O47" s="34">
        <v>4820400</v>
      </c>
      <c r="P47" s="26" t="e">
        <v>#VALUE!</v>
      </c>
      <c r="Q47" s="13" t="s">
        <v>54</v>
      </c>
      <c r="R47" s="13" t="s">
        <v>55</v>
      </c>
      <c r="S47" s="114" t="s">
        <v>1319</v>
      </c>
      <c r="T47" s="26"/>
      <c r="U47" s="26">
        <v>1015410513</v>
      </c>
      <c r="V47" s="13" t="s">
        <v>116</v>
      </c>
      <c r="W47" s="13">
        <v>120</v>
      </c>
      <c r="X47" s="14">
        <v>44974</v>
      </c>
      <c r="Y47" s="14">
        <v>45093</v>
      </c>
      <c r="Z47" s="14"/>
      <c r="AA47" s="15" t="s">
        <v>56</v>
      </c>
      <c r="AB47" s="27" t="s">
        <v>234</v>
      </c>
      <c r="AC47" s="8">
        <v>2023</v>
      </c>
      <c r="AD47" s="8" t="s">
        <v>58</v>
      </c>
    </row>
    <row r="48" spans="1:30" x14ac:dyDescent="0.25">
      <c r="A48" s="9" t="s">
        <v>235</v>
      </c>
      <c r="B48" s="8" t="s">
        <v>23</v>
      </c>
      <c r="C48" s="13" t="s">
        <v>49</v>
      </c>
      <c r="D48" s="13" t="s">
        <v>236</v>
      </c>
      <c r="E48" s="13">
        <f t="shared" si="0"/>
        <v>2</v>
      </c>
      <c r="F48" s="13" t="e">
        <f>VLOOKUP(D48,'[1]GESTIÓN CONTRAC FONAM NACION'!$AC:$AE,2,FALSE)</f>
        <v>#REF!</v>
      </c>
      <c r="G48" s="13" t="e">
        <f t="shared" si="1"/>
        <v>#REF!</v>
      </c>
      <c r="H48" s="21">
        <v>44978</v>
      </c>
      <c r="I48" s="22" t="s">
        <v>237</v>
      </c>
      <c r="J48" s="23"/>
      <c r="K48" s="13" t="s">
        <v>52</v>
      </c>
      <c r="L48" s="24" t="s">
        <v>53</v>
      </c>
      <c r="M48" s="23"/>
      <c r="N48" s="23"/>
      <c r="O48" s="34">
        <v>1497991</v>
      </c>
      <c r="P48" s="26" t="e">
        <v>#VALUE!</v>
      </c>
      <c r="Q48" s="13" t="s">
        <v>54</v>
      </c>
      <c r="R48" s="13" t="s">
        <v>55</v>
      </c>
      <c r="S48" s="114" t="s">
        <v>1320</v>
      </c>
      <c r="T48" s="26"/>
      <c r="U48" s="26">
        <v>8027260</v>
      </c>
      <c r="V48" s="13" t="s">
        <v>116</v>
      </c>
      <c r="W48" s="13">
        <v>303</v>
      </c>
      <c r="X48" s="14">
        <v>44978</v>
      </c>
      <c r="Y48" s="14">
        <v>45290</v>
      </c>
      <c r="Z48" s="14"/>
      <c r="AA48" s="15" t="s">
        <v>28</v>
      </c>
      <c r="AB48" s="27" t="s">
        <v>238</v>
      </c>
      <c r="AC48" s="8">
        <v>2023</v>
      </c>
      <c r="AD48" s="8" t="s">
        <v>58</v>
      </c>
    </row>
    <row r="49" spans="1:30" x14ac:dyDescent="0.25">
      <c r="A49" s="29" t="s">
        <v>239</v>
      </c>
      <c r="B49" s="8" t="s">
        <v>23</v>
      </c>
      <c r="C49" s="13" t="s">
        <v>49</v>
      </c>
      <c r="D49" s="13" t="s">
        <v>240</v>
      </c>
      <c r="E49" s="13">
        <f t="shared" si="0"/>
        <v>1</v>
      </c>
      <c r="F49" s="13" t="e">
        <f>VLOOKUP(D49,'[1]GESTIÓN CONTRAC FONAM NACION'!$AC:$AE,2,FALSE)</f>
        <v>#REF!</v>
      </c>
      <c r="G49" s="13" t="e">
        <f t="shared" si="1"/>
        <v>#REF!</v>
      </c>
      <c r="H49" s="21">
        <v>44978</v>
      </c>
      <c r="I49" s="22" t="s">
        <v>241</v>
      </c>
      <c r="J49" s="23"/>
      <c r="K49" s="13" t="s">
        <v>52</v>
      </c>
      <c r="L49" s="24" t="s">
        <v>53</v>
      </c>
      <c r="M49" s="23"/>
      <c r="N49" s="23"/>
      <c r="O49" s="31">
        <v>2481571</v>
      </c>
      <c r="P49" s="26" t="e">
        <v>#VALUE!</v>
      </c>
      <c r="Q49" s="13" t="s">
        <v>54</v>
      </c>
      <c r="R49" s="13" t="s">
        <v>55</v>
      </c>
      <c r="S49" s="114" t="s">
        <v>1321</v>
      </c>
      <c r="T49" s="26"/>
      <c r="U49" s="26">
        <v>1038335663</v>
      </c>
      <c r="V49" s="13" t="s">
        <v>116</v>
      </c>
      <c r="W49" s="13">
        <v>303</v>
      </c>
      <c r="X49" s="14">
        <v>44978</v>
      </c>
      <c r="Y49" s="14">
        <v>45290</v>
      </c>
      <c r="Z49" s="14"/>
      <c r="AA49" s="15" t="s">
        <v>28</v>
      </c>
      <c r="AB49" s="27" t="s">
        <v>242</v>
      </c>
      <c r="AC49" s="8">
        <v>2023</v>
      </c>
      <c r="AD49" s="8" t="s">
        <v>58</v>
      </c>
    </row>
    <row r="50" spans="1:30" x14ac:dyDescent="0.25">
      <c r="A50" s="9" t="s">
        <v>243</v>
      </c>
      <c r="B50" s="8" t="s">
        <v>23</v>
      </c>
      <c r="C50" s="13" t="s">
        <v>49</v>
      </c>
      <c r="D50" s="13" t="s">
        <v>244</v>
      </c>
      <c r="E50" s="13">
        <f t="shared" si="0"/>
        <v>1</v>
      </c>
      <c r="F50" s="13" t="e">
        <f>VLOOKUP(D50,'[1]GESTIÓN CONTRAC FONAM NACION'!$AC:$AE,2,FALSE)</f>
        <v>#REF!</v>
      </c>
      <c r="G50" s="13" t="e">
        <f t="shared" si="1"/>
        <v>#REF!</v>
      </c>
      <c r="H50" s="21">
        <v>44977</v>
      </c>
      <c r="I50" s="22" t="s">
        <v>245</v>
      </c>
      <c r="J50" s="23"/>
      <c r="K50" s="13" t="s">
        <v>52</v>
      </c>
      <c r="L50" s="24" t="s">
        <v>53</v>
      </c>
      <c r="M50" s="23"/>
      <c r="N50" s="23"/>
      <c r="O50" s="34">
        <v>1497991</v>
      </c>
      <c r="P50" s="26" t="e">
        <v>#VALUE!</v>
      </c>
      <c r="Q50" s="13" t="s">
        <v>54</v>
      </c>
      <c r="R50" s="13" t="s">
        <v>55</v>
      </c>
      <c r="S50" s="114" t="s">
        <v>1322</v>
      </c>
      <c r="T50" s="26"/>
      <c r="U50" s="26">
        <v>1006029501</v>
      </c>
      <c r="V50" s="13" t="s">
        <v>111</v>
      </c>
      <c r="W50" s="13">
        <v>313</v>
      </c>
      <c r="X50" s="14">
        <v>44977</v>
      </c>
      <c r="Y50" s="14">
        <v>45290</v>
      </c>
      <c r="Z50" s="14"/>
      <c r="AA50" s="15" t="s">
        <v>28</v>
      </c>
      <c r="AB50" s="27" t="s">
        <v>246</v>
      </c>
      <c r="AC50" s="8">
        <v>2023</v>
      </c>
      <c r="AD50" s="8" t="s">
        <v>58</v>
      </c>
    </row>
    <row r="51" spans="1:30" x14ac:dyDescent="0.25">
      <c r="A51" s="9" t="s">
        <v>247</v>
      </c>
      <c r="B51" s="8" t="s">
        <v>23</v>
      </c>
      <c r="C51" s="13" t="s">
        <v>49</v>
      </c>
      <c r="D51" s="13" t="s">
        <v>248</v>
      </c>
      <c r="E51" s="13">
        <f t="shared" si="0"/>
        <v>1</v>
      </c>
      <c r="F51" s="13" t="e">
        <f>VLOOKUP(D51,'[1]GESTIÓN CONTRAC FONAM NACION'!$AC:$AE,2,FALSE)</f>
        <v>#REF!</v>
      </c>
      <c r="G51" s="13" t="e">
        <f t="shared" si="1"/>
        <v>#REF!</v>
      </c>
      <c r="H51" s="21">
        <v>44978</v>
      </c>
      <c r="I51" s="22" t="s">
        <v>249</v>
      </c>
      <c r="J51" s="23"/>
      <c r="K51" s="13" t="s">
        <v>52</v>
      </c>
      <c r="L51" s="24" t="s">
        <v>53</v>
      </c>
      <c r="M51" s="23"/>
      <c r="N51" s="23"/>
      <c r="O51" s="34">
        <v>1594635</v>
      </c>
      <c r="P51" s="26" t="e">
        <v>#VALUE!</v>
      </c>
      <c r="Q51" s="13" t="s">
        <v>54</v>
      </c>
      <c r="R51" s="13" t="s">
        <v>55</v>
      </c>
      <c r="S51" s="114" t="s">
        <v>1323</v>
      </c>
      <c r="T51" s="26"/>
      <c r="U51" s="26">
        <v>1081699348</v>
      </c>
      <c r="V51" s="13" t="s">
        <v>106</v>
      </c>
      <c r="W51" s="13">
        <v>312</v>
      </c>
      <c r="X51" s="14">
        <v>44978</v>
      </c>
      <c r="Y51" s="14">
        <v>45290</v>
      </c>
      <c r="Z51" s="14"/>
      <c r="AA51" s="15" t="s">
        <v>28</v>
      </c>
      <c r="AB51" s="27" t="s">
        <v>250</v>
      </c>
      <c r="AC51" s="8">
        <v>2023</v>
      </c>
      <c r="AD51" s="8" t="s">
        <v>58</v>
      </c>
    </row>
    <row r="52" spans="1:30" x14ac:dyDescent="0.25">
      <c r="A52" s="9" t="s">
        <v>251</v>
      </c>
      <c r="B52" s="8" t="s">
        <v>23</v>
      </c>
      <c r="C52" s="13" t="s">
        <v>49</v>
      </c>
      <c r="D52" s="13" t="s">
        <v>252</v>
      </c>
      <c r="E52" s="13">
        <f t="shared" si="0"/>
        <v>1</v>
      </c>
      <c r="F52" s="13" t="e">
        <f>VLOOKUP(D52,'[1]GESTIÓN CONTRAC FONAM NACION'!$AC:$AE,2,FALSE)</f>
        <v>#REF!</v>
      </c>
      <c r="G52" s="13" t="e">
        <f t="shared" si="1"/>
        <v>#REF!</v>
      </c>
      <c r="H52" s="21">
        <v>44978</v>
      </c>
      <c r="I52" s="22" t="s">
        <v>253</v>
      </c>
      <c r="J52" s="23"/>
      <c r="K52" s="13" t="s">
        <v>52</v>
      </c>
      <c r="L52" s="24" t="s">
        <v>53</v>
      </c>
      <c r="M52" s="23"/>
      <c r="N52" s="23"/>
      <c r="O52" s="25">
        <v>1700220</v>
      </c>
      <c r="P52" s="26" t="e">
        <v>#VALUE!</v>
      </c>
      <c r="Q52" s="13" t="s">
        <v>54</v>
      </c>
      <c r="R52" s="13" t="s">
        <v>55</v>
      </c>
      <c r="S52" s="114" t="s">
        <v>1324</v>
      </c>
      <c r="T52" s="26"/>
      <c r="U52" s="26">
        <v>5379720</v>
      </c>
      <c r="V52" s="13" t="s">
        <v>129</v>
      </c>
      <c r="W52" s="13">
        <v>303</v>
      </c>
      <c r="X52" s="14">
        <v>44978</v>
      </c>
      <c r="Y52" s="14">
        <v>45290</v>
      </c>
      <c r="Z52" s="14"/>
      <c r="AA52" s="15" t="s">
        <v>28</v>
      </c>
      <c r="AB52" s="27" t="s">
        <v>254</v>
      </c>
      <c r="AC52" s="8">
        <v>2023</v>
      </c>
      <c r="AD52" s="8" t="s">
        <v>58</v>
      </c>
    </row>
    <row r="53" spans="1:30" x14ac:dyDescent="0.25">
      <c r="A53" s="9" t="s">
        <v>255</v>
      </c>
      <c r="B53" s="8" t="s">
        <v>23</v>
      </c>
      <c r="C53" s="13" t="s">
        <v>49</v>
      </c>
      <c r="D53" s="13" t="s">
        <v>256</v>
      </c>
      <c r="E53" s="13">
        <f t="shared" si="0"/>
        <v>1</v>
      </c>
      <c r="F53" s="13" t="e">
        <f>VLOOKUP(D53,'[1]GESTIÓN CONTRAC FONAM NACION'!$AC:$AE,2,FALSE)</f>
        <v>#REF!</v>
      </c>
      <c r="G53" s="13" t="e">
        <f t="shared" si="1"/>
        <v>#REF!</v>
      </c>
      <c r="H53" s="21">
        <v>44978</v>
      </c>
      <c r="I53" s="22" t="s">
        <v>257</v>
      </c>
      <c r="J53" s="23"/>
      <c r="K53" s="13" t="s">
        <v>52</v>
      </c>
      <c r="L53" s="24" t="s">
        <v>53</v>
      </c>
      <c r="M53" s="23"/>
      <c r="N53" s="23"/>
      <c r="O53" s="25">
        <v>2896360</v>
      </c>
      <c r="P53" s="26" t="e">
        <v>#VALUE!</v>
      </c>
      <c r="Q53" s="13" t="s">
        <v>54</v>
      </c>
      <c r="R53" s="13" t="s">
        <v>55</v>
      </c>
      <c r="S53" s="114" t="s">
        <v>1325</v>
      </c>
      <c r="T53" s="26"/>
      <c r="U53" s="26">
        <v>1083911273</v>
      </c>
      <c r="V53" s="13" t="s">
        <v>94</v>
      </c>
      <c r="W53" s="13">
        <v>303</v>
      </c>
      <c r="X53" s="14">
        <v>44978</v>
      </c>
      <c r="Y53" s="14">
        <v>45280</v>
      </c>
      <c r="Z53" s="14"/>
      <c r="AA53" s="15" t="s">
        <v>28</v>
      </c>
      <c r="AB53" s="27" t="s">
        <v>258</v>
      </c>
      <c r="AC53" s="8">
        <v>2023</v>
      </c>
      <c r="AD53" s="8" t="s">
        <v>58</v>
      </c>
    </row>
    <row r="54" spans="1:30" x14ac:dyDescent="0.25">
      <c r="A54" s="9" t="s">
        <v>259</v>
      </c>
      <c r="B54" s="8" t="s">
        <v>23</v>
      </c>
      <c r="C54" s="13" t="s">
        <v>49</v>
      </c>
      <c r="D54" s="13" t="s">
        <v>260</v>
      </c>
      <c r="E54" s="13">
        <f t="shared" si="0"/>
        <v>1</v>
      </c>
      <c r="F54" s="13" t="e">
        <f>VLOOKUP(D54,'[1]GESTIÓN CONTRAC FONAM NACION'!$AC:$AE,2,FALSE)</f>
        <v>#REF!</v>
      </c>
      <c r="G54" s="13" t="e">
        <f t="shared" si="1"/>
        <v>#REF!</v>
      </c>
      <c r="H54" s="21">
        <v>44979</v>
      </c>
      <c r="I54" s="22" t="s">
        <v>261</v>
      </c>
      <c r="J54" s="23"/>
      <c r="K54" s="13" t="s">
        <v>52</v>
      </c>
      <c r="L54" s="24" t="s">
        <v>53</v>
      </c>
      <c r="M54" s="23"/>
      <c r="N54" s="23"/>
      <c r="O54" s="25">
        <v>1497991</v>
      </c>
      <c r="P54" s="26" t="e">
        <v>#VALUE!</v>
      </c>
      <c r="Q54" s="13" t="s">
        <v>54</v>
      </c>
      <c r="R54" s="13" t="s">
        <v>55</v>
      </c>
      <c r="S54" s="114" t="s">
        <v>1326</v>
      </c>
      <c r="T54" s="26"/>
      <c r="U54" s="26">
        <v>1038332909</v>
      </c>
      <c r="V54" s="13" t="s">
        <v>116</v>
      </c>
      <c r="W54" s="13">
        <v>303</v>
      </c>
      <c r="X54" s="14">
        <v>44979</v>
      </c>
      <c r="Y54" s="14">
        <v>45290</v>
      </c>
      <c r="Z54" s="14"/>
      <c r="AA54" s="15" t="s">
        <v>28</v>
      </c>
      <c r="AB54" s="27" t="s">
        <v>262</v>
      </c>
      <c r="AC54" s="8">
        <v>2023</v>
      </c>
      <c r="AD54" s="8" t="s">
        <v>58</v>
      </c>
    </row>
    <row r="55" spans="1:30" x14ac:dyDescent="0.25">
      <c r="A55" s="29" t="s">
        <v>263</v>
      </c>
      <c r="B55" s="8" t="s">
        <v>23</v>
      </c>
      <c r="C55" s="13" t="s">
        <v>49</v>
      </c>
      <c r="D55" s="13" t="s">
        <v>264</v>
      </c>
      <c r="E55" s="13">
        <f t="shared" si="0"/>
        <v>1</v>
      </c>
      <c r="F55" s="13" t="e">
        <f>VLOOKUP(D55,'[1]GESTIÓN CONTRAC FONAM NACION'!$AC:$AE,2,FALSE)</f>
        <v>#REF!</v>
      </c>
      <c r="G55" s="13" t="e">
        <f t="shared" si="1"/>
        <v>#REF!</v>
      </c>
      <c r="H55" s="21">
        <v>44978</v>
      </c>
      <c r="I55" s="22" t="s">
        <v>265</v>
      </c>
      <c r="J55" s="23"/>
      <c r="K55" s="13" t="s">
        <v>52</v>
      </c>
      <c r="L55" s="24" t="s">
        <v>53</v>
      </c>
      <c r="M55" s="23"/>
      <c r="N55" s="23"/>
      <c r="O55" s="31">
        <v>2896360</v>
      </c>
      <c r="P55" s="26" t="e">
        <v>#VALUE!</v>
      </c>
      <c r="Q55" s="13" t="s">
        <v>54</v>
      </c>
      <c r="R55" s="13" t="s">
        <v>55</v>
      </c>
      <c r="S55" s="114" t="s">
        <v>266</v>
      </c>
      <c r="T55" s="26"/>
      <c r="U55" s="26" t="s">
        <v>266</v>
      </c>
      <c r="V55" s="46" t="s">
        <v>129</v>
      </c>
      <c r="W55" s="13">
        <v>312</v>
      </c>
      <c r="X55" s="14">
        <v>44978</v>
      </c>
      <c r="Y55" s="47">
        <v>45290</v>
      </c>
      <c r="Z55" s="14"/>
      <c r="AA55" s="15" t="s">
        <v>28</v>
      </c>
      <c r="AB55" s="27" t="s">
        <v>267</v>
      </c>
      <c r="AC55" s="8">
        <v>2023</v>
      </c>
      <c r="AD55" s="8" t="s">
        <v>58</v>
      </c>
    </row>
    <row r="56" spans="1:30" x14ac:dyDescent="0.25">
      <c r="A56" s="48" t="s">
        <v>268</v>
      </c>
      <c r="B56" s="8" t="s">
        <v>23</v>
      </c>
      <c r="C56" s="49" t="s">
        <v>49</v>
      </c>
      <c r="D56" s="49" t="s">
        <v>269</v>
      </c>
      <c r="E56" s="13">
        <f t="shared" si="0"/>
        <v>1</v>
      </c>
      <c r="F56" s="13" t="e">
        <f>VLOOKUP(D56,'[1]GESTIÓN CONTRAC FONAM NACION'!$AC:$AE,2,FALSE)</f>
        <v>#REF!</v>
      </c>
      <c r="G56" s="13" t="e">
        <f t="shared" si="1"/>
        <v>#REF!</v>
      </c>
      <c r="H56" s="50">
        <v>44978</v>
      </c>
      <c r="I56" s="22" t="s">
        <v>270</v>
      </c>
      <c r="J56" s="23"/>
      <c r="K56" s="49" t="s">
        <v>52</v>
      </c>
      <c r="L56" s="24" t="s">
        <v>53</v>
      </c>
      <c r="M56" s="23"/>
      <c r="N56" s="23"/>
      <c r="O56" s="25">
        <v>1700220</v>
      </c>
      <c r="P56" s="26" t="e">
        <v>#VALUE!</v>
      </c>
      <c r="Q56" s="49" t="s">
        <v>54</v>
      </c>
      <c r="R56" s="13" t="s">
        <v>55</v>
      </c>
      <c r="S56" s="116" t="s">
        <v>1327</v>
      </c>
      <c r="T56" s="51"/>
      <c r="U56" s="51">
        <v>30737756</v>
      </c>
      <c r="V56" s="46" t="s">
        <v>129</v>
      </c>
      <c r="W56" s="49">
        <v>313</v>
      </c>
      <c r="X56" s="52">
        <v>44978</v>
      </c>
      <c r="Y56" s="52">
        <v>45290</v>
      </c>
      <c r="Z56" s="52"/>
      <c r="AA56" s="53" t="s">
        <v>28</v>
      </c>
      <c r="AB56" s="27" t="s">
        <v>271</v>
      </c>
      <c r="AC56" s="8">
        <v>2023</v>
      </c>
      <c r="AD56" s="8" t="s">
        <v>58</v>
      </c>
    </row>
    <row r="57" spans="1:30" x14ac:dyDescent="0.25">
      <c r="A57" s="9" t="s">
        <v>272</v>
      </c>
      <c r="B57" s="8" t="s">
        <v>23</v>
      </c>
      <c r="C57" s="13" t="s">
        <v>49</v>
      </c>
      <c r="D57" s="13" t="s">
        <v>273</v>
      </c>
      <c r="E57" s="13">
        <f t="shared" si="0"/>
        <v>1</v>
      </c>
      <c r="F57" s="13" t="e">
        <f>VLOOKUP(D57,'[1]GESTIÓN CONTRAC FONAM NACION'!$AC:$AE,2,FALSE)</f>
        <v>#REF!</v>
      </c>
      <c r="G57" s="13" t="e">
        <f t="shared" si="1"/>
        <v>#REF!</v>
      </c>
      <c r="H57" s="21">
        <v>44979</v>
      </c>
      <c r="I57" s="22" t="s">
        <v>274</v>
      </c>
      <c r="J57" s="23"/>
      <c r="K57" s="13" t="s">
        <v>52</v>
      </c>
      <c r="L57" s="24" t="s">
        <v>53</v>
      </c>
      <c r="M57" s="23"/>
      <c r="N57" s="23"/>
      <c r="O57" s="25">
        <v>1700220</v>
      </c>
      <c r="P57" s="26" t="e">
        <v>#VALUE!</v>
      </c>
      <c r="Q57" s="13" t="s">
        <v>54</v>
      </c>
      <c r="R57" s="13" t="s">
        <v>55</v>
      </c>
      <c r="S57" s="114" t="s">
        <v>1328</v>
      </c>
      <c r="T57" s="26"/>
      <c r="U57" s="26">
        <v>12747655</v>
      </c>
      <c r="V57" s="13" t="s">
        <v>129</v>
      </c>
      <c r="W57" s="13">
        <v>312</v>
      </c>
      <c r="X57" s="14">
        <v>44979</v>
      </c>
      <c r="Y57" s="14">
        <v>45290</v>
      </c>
      <c r="Z57" s="14"/>
      <c r="AA57" s="15" t="s">
        <v>28</v>
      </c>
      <c r="AB57" s="27" t="s">
        <v>275</v>
      </c>
      <c r="AC57" s="8">
        <v>2023</v>
      </c>
      <c r="AD57" s="8" t="s">
        <v>58</v>
      </c>
    </row>
    <row r="58" spans="1:30" x14ac:dyDescent="0.25">
      <c r="A58" s="9" t="s">
        <v>276</v>
      </c>
      <c r="B58" s="8" t="s">
        <v>23</v>
      </c>
      <c r="C58" s="13" t="s">
        <v>49</v>
      </c>
      <c r="D58" s="13" t="s">
        <v>277</v>
      </c>
      <c r="E58" s="13">
        <f t="shared" si="0"/>
        <v>2</v>
      </c>
      <c r="F58" s="13" t="e">
        <f>VLOOKUP(D58,'[1]GESTIÓN CONTRAC FONAM NACION'!$AC:$AE,2,FALSE)</f>
        <v>#REF!</v>
      </c>
      <c r="G58" s="13" t="e">
        <f t="shared" si="1"/>
        <v>#REF!</v>
      </c>
      <c r="H58" s="21">
        <v>44978</v>
      </c>
      <c r="I58" s="22" t="s">
        <v>278</v>
      </c>
      <c r="J58" s="23"/>
      <c r="K58" s="13" t="s">
        <v>52</v>
      </c>
      <c r="L58" s="24" t="s">
        <v>53</v>
      </c>
      <c r="M58" s="23"/>
      <c r="N58" s="23"/>
      <c r="O58" s="34">
        <v>2896360</v>
      </c>
      <c r="P58" s="26" t="e">
        <v>#VALUE!</v>
      </c>
      <c r="Q58" s="13" t="s">
        <v>54</v>
      </c>
      <c r="R58" s="13" t="s">
        <v>55</v>
      </c>
      <c r="S58" s="114" t="s">
        <v>1329</v>
      </c>
      <c r="T58" s="26"/>
      <c r="U58" s="26">
        <v>1088282343</v>
      </c>
      <c r="V58" s="13" t="s">
        <v>279</v>
      </c>
      <c r="W58" s="13">
        <v>120</v>
      </c>
      <c r="X58" s="14">
        <v>44978</v>
      </c>
      <c r="Y58" s="14">
        <v>45097</v>
      </c>
      <c r="Z58" s="14"/>
      <c r="AA58" s="15" t="s">
        <v>56</v>
      </c>
      <c r="AB58" s="27" t="s">
        <v>280</v>
      </c>
      <c r="AC58" s="8">
        <v>2023</v>
      </c>
      <c r="AD58" s="8" t="s">
        <v>58</v>
      </c>
    </row>
    <row r="59" spans="1:30" x14ac:dyDescent="0.25">
      <c r="A59" s="9" t="s">
        <v>281</v>
      </c>
      <c r="B59" s="8" t="s">
        <v>23</v>
      </c>
      <c r="C59" s="13" t="s">
        <v>49</v>
      </c>
      <c r="D59" s="13" t="s">
        <v>282</v>
      </c>
      <c r="E59" s="13">
        <f t="shared" si="0"/>
        <v>1</v>
      </c>
      <c r="F59" s="13" t="e">
        <f>VLOOKUP(D59,'[1]GESTIÓN CONTRAC FONAM NACION'!$AC:$AE,2,FALSE)</f>
        <v>#REF!</v>
      </c>
      <c r="G59" s="13" t="e">
        <f t="shared" si="1"/>
        <v>#REF!</v>
      </c>
      <c r="H59" s="21">
        <v>44978</v>
      </c>
      <c r="I59" s="22" t="s">
        <v>283</v>
      </c>
      <c r="J59" s="23"/>
      <c r="K59" s="13" t="s">
        <v>52</v>
      </c>
      <c r="L59" s="24" t="s">
        <v>53</v>
      </c>
      <c r="M59" s="23"/>
      <c r="N59" s="23"/>
      <c r="O59" s="25">
        <v>1700220</v>
      </c>
      <c r="P59" s="26" t="e">
        <v>#VALUE!</v>
      </c>
      <c r="Q59" s="13" t="s">
        <v>54</v>
      </c>
      <c r="R59" s="13" t="s">
        <v>55</v>
      </c>
      <c r="S59" s="114" t="s">
        <v>1330</v>
      </c>
      <c r="T59" s="26"/>
      <c r="U59" s="26">
        <v>98345904</v>
      </c>
      <c r="V59" s="46" t="s">
        <v>129</v>
      </c>
      <c r="W59" s="13">
        <v>312</v>
      </c>
      <c r="X59" s="14">
        <v>44978</v>
      </c>
      <c r="Y59" s="14">
        <v>45290</v>
      </c>
      <c r="Z59" s="14"/>
      <c r="AA59" s="15" t="s">
        <v>28</v>
      </c>
      <c r="AB59" s="27" t="s">
        <v>284</v>
      </c>
      <c r="AC59" s="8">
        <v>2023</v>
      </c>
      <c r="AD59" s="8" t="s">
        <v>58</v>
      </c>
    </row>
    <row r="60" spans="1:30" x14ac:dyDescent="0.25">
      <c r="A60" s="29" t="s">
        <v>285</v>
      </c>
      <c r="B60" s="8" t="s">
        <v>23</v>
      </c>
      <c r="C60" s="13" t="s">
        <v>49</v>
      </c>
      <c r="D60" s="13" t="s">
        <v>286</v>
      </c>
      <c r="E60" s="13">
        <f t="shared" si="0"/>
        <v>1</v>
      </c>
      <c r="F60" s="13" t="e">
        <f>VLOOKUP(D60,'[1]GESTIÓN CONTRAC FONAM NACION'!$AC:$AE,2,FALSE)</f>
        <v>#REF!</v>
      </c>
      <c r="G60" s="13" t="e">
        <f t="shared" si="1"/>
        <v>#REF!</v>
      </c>
      <c r="H60" s="21">
        <v>44979</v>
      </c>
      <c r="I60" s="22" t="s">
        <v>287</v>
      </c>
      <c r="J60" s="23"/>
      <c r="K60" s="13" t="s">
        <v>52</v>
      </c>
      <c r="L60" s="24" t="s">
        <v>53</v>
      </c>
      <c r="M60" s="23"/>
      <c r="N60" s="23"/>
      <c r="O60" s="25">
        <v>1497991</v>
      </c>
      <c r="P60" s="26" t="e">
        <v>#VALUE!</v>
      </c>
      <c r="Q60" s="13" t="s">
        <v>54</v>
      </c>
      <c r="R60" s="13" t="s">
        <v>55</v>
      </c>
      <c r="S60" s="114" t="s">
        <v>1331</v>
      </c>
      <c r="T60" s="26"/>
      <c r="U60" s="26">
        <v>43346939</v>
      </c>
      <c r="V60" s="13" t="s">
        <v>116</v>
      </c>
      <c r="W60" s="13">
        <v>303</v>
      </c>
      <c r="X60" s="14">
        <v>44979</v>
      </c>
      <c r="Y60" s="14">
        <v>45290</v>
      </c>
      <c r="Z60" s="14"/>
      <c r="AA60" s="15" t="s">
        <v>28</v>
      </c>
      <c r="AB60" s="27" t="s">
        <v>288</v>
      </c>
      <c r="AC60" s="8">
        <v>2023</v>
      </c>
      <c r="AD60" s="8" t="s">
        <v>58</v>
      </c>
    </row>
    <row r="61" spans="1:30" x14ac:dyDescent="0.25">
      <c r="A61" s="29" t="s">
        <v>289</v>
      </c>
      <c r="B61" s="8" t="s">
        <v>23</v>
      </c>
      <c r="C61" s="13" t="s">
        <v>49</v>
      </c>
      <c r="D61" s="13" t="s">
        <v>290</v>
      </c>
      <c r="E61" s="13">
        <f t="shared" si="0"/>
        <v>1</v>
      </c>
      <c r="F61" s="13" t="e">
        <f>VLOOKUP(D61,'[1]GESTIÓN CONTRAC FONAM NACION'!$AC:$AE,2,FALSE)</f>
        <v>#REF!</v>
      </c>
      <c r="G61" s="13" t="e">
        <f t="shared" si="1"/>
        <v>#REF!</v>
      </c>
      <c r="H61" s="21">
        <v>44979</v>
      </c>
      <c r="I61" s="22" t="s">
        <v>291</v>
      </c>
      <c r="J61" s="23"/>
      <c r="K61" s="13" t="s">
        <v>52</v>
      </c>
      <c r="L61" s="24" t="s">
        <v>53</v>
      </c>
      <c r="M61" s="23"/>
      <c r="N61" s="23"/>
      <c r="O61" s="25">
        <v>1497991</v>
      </c>
      <c r="P61" s="26" t="e">
        <v>#VALUE!</v>
      </c>
      <c r="Q61" s="13" t="s">
        <v>54</v>
      </c>
      <c r="R61" s="13" t="s">
        <v>55</v>
      </c>
      <c r="S61" s="114" t="s">
        <v>1332</v>
      </c>
      <c r="T61" s="26"/>
      <c r="U61" s="26">
        <v>9862430</v>
      </c>
      <c r="V61" s="13" t="s">
        <v>279</v>
      </c>
      <c r="W61" s="13">
        <v>303</v>
      </c>
      <c r="X61" s="14">
        <v>44979</v>
      </c>
      <c r="Y61" s="14">
        <v>45076</v>
      </c>
      <c r="Z61" s="14">
        <v>45077</v>
      </c>
      <c r="AA61" s="15" t="s">
        <v>56</v>
      </c>
      <c r="AB61" s="27" t="s">
        <v>292</v>
      </c>
      <c r="AC61" s="8">
        <v>2023</v>
      </c>
      <c r="AD61" s="8" t="s">
        <v>58</v>
      </c>
    </row>
    <row r="62" spans="1:30" x14ac:dyDescent="0.25">
      <c r="A62" s="29" t="s">
        <v>293</v>
      </c>
      <c r="B62" s="8" t="s">
        <v>23</v>
      </c>
      <c r="C62" s="13" t="s">
        <v>49</v>
      </c>
      <c r="D62" s="13" t="s">
        <v>294</v>
      </c>
      <c r="E62" s="13">
        <f t="shared" si="0"/>
        <v>1</v>
      </c>
      <c r="F62" s="13" t="e">
        <f>VLOOKUP(D62,'[1]GESTIÓN CONTRAC FONAM NACION'!$AC:$AE,2,FALSE)</f>
        <v>#REF!</v>
      </c>
      <c r="G62" s="13" t="e">
        <f t="shared" si="1"/>
        <v>#REF!</v>
      </c>
      <c r="H62" s="21">
        <v>44981</v>
      </c>
      <c r="I62" s="22" t="s">
        <v>295</v>
      </c>
      <c r="J62" s="23"/>
      <c r="K62" s="13" t="s">
        <v>52</v>
      </c>
      <c r="L62" s="24" t="s">
        <v>53</v>
      </c>
      <c r="M62" s="23"/>
      <c r="N62" s="23"/>
      <c r="O62" s="25">
        <v>2255973</v>
      </c>
      <c r="P62" s="26" t="e">
        <v>#VALUE!</v>
      </c>
      <c r="Q62" s="13" t="s">
        <v>54</v>
      </c>
      <c r="R62" s="13" t="s">
        <v>55</v>
      </c>
      <c r="S62" s="114" t="s">
        <v>1333</v>
      </c>
      <c r="T62" s="26"/>
      <c r="U62" s="26">
        <v>1065096272</v>
      </c>
      <c r="V62" s="13" t="s">
        <v>189</v>
      </c>
      <c r="W62" s="13">
        <v>310</v>
      </c>
      <c r="X62" s="14">
        <v>44981</v>
      </c>
      <c r="Y62" s="14">
        <v>45290</v>
      </c>
      <c r="Z62" s="14"/>
      <c r="AA62" s="15" t="s">
        <v>28</v>
      </c>
      <c r="AB62" s="27" t="s">
        <v>296</v>
      </c>
      <c r="AC62" s="8">
        <v>2023</v>
      </c>
      <c r="AD62" s="8" t="s">
        <v>58</v>
      </c>
    </row>
    <row r="63" spans="1:30" x14ac:dyDescent="0.25">
      <c r="A63" s="29" t="s">
        <v>297</v>
      </c>
      <c r="B63" s="8" t="s">
        <v>23</v>
      </c>
      <c r="C63" s="13" t="s">
        <v>49</v>
      </c>
      <c r="D63" s="13" t="s">
        <v>298</v>
      </c>
      <c r="E63" s="13">
        <f t="shared" si="0"/>
        <v>2</v>
      </c>
      <c r="F63" s="13" t="e">
        <f>VLOOKUP(D63,'[1]GESTIÓN CONTRAC FONAM NACION'!$AC:$AE,2,FALSE)</f>
        <v>#REF!</v>
      </c>
      <c r="G63" s="13" t="e">
        <f t="shared" si="1"/>
        <v>#REF!</v>
      </c>
      <c r="H63" s="21">
        <v>44981</v>
      </c>
      <c r="I63" s="22" t="s">
        <v>299</v>
      </c>
      <c r="J63" s="23"/>
      <c r="K63" s="13" t="s">
        <v>52</v>
      </c>
      <c r="L63" s="24" t="s">
        <v>53</v>
      </c>
      <c r="M63" s="23"/>
      <c r="N63" s="23"/>
      <c r="O63" s="25">
        <v>4727782</v>
      </c>
      <c r="P63" s="26" t="e">
        <v>#VALUE!</v>
      </c>
      <c r="Q63" s="13" t="s">
        <v>54</v>
      </c>
      <c r="R63" s="13" t="s">
        <v>55</v>
      </c>
      <c r="S63" s="114" t="s">
        <v>1334</v>
      </c>
      <c r="T63" s="26"/>
      <c r="U63" s="26">
        <v>93412983</v>
      </c>
      <c r="V63" s="13" t="s">
        <v>85</v>
      </c>
      <c r="W63" s="13">
        <v>120</v>
      </c>
      <c r="X63" s="14">
        <v>44981</v>
      </c>
      <c r="Y63" s="14">
        <v>45100</v>
      </c>
      <c r="Z63" s="14"/>
      <c r="AA63" s="15" t="s">
        <v>56</v>
      </c>
      <c r="AB63" s="27" t="s">
        <v>300</v>
      </c>
      <c r="AC63" s="8">
        <v>2023</v>
      </c>
      <c r="AD63" s="8" t="s">
        <v>58</v>
      </c>
    </row>
    <row r="64" spans="1:30" x14ac:dyDescent="0.25">
      <c r="A64" s="9" t="s">
        <v>301</v>
      </c>
      <c r="B64" s="8" t="s">
        <v>23</v>
      </c>
      <c r="C64" s="13" t="s">
        <v>49</v>
      </c>
      <c r="D64" s="13" t="s">
        <v>302</v>
      </c>
      <c r="E64" s="13">
        <f t="shared" si="0"/>
        <v>1</v>
      </c>
      <c r="F64" s="13" t="e">
        <f>VLOOKUP(D64,'[1]GESTIÓN CONTRAC FONAM NACION'!$AC:$AE,2,FALSE)</f>
        <v>#REF!</v>
      </c>
      <c r="G64" s="13" t="e">
        <f t="shared" si="1"/>
        <v>#REF!</v>
      </c>
      <c r="H64" s="21">
        <v>44979</v>
      </c>
      <c r="I64" s="22" t="s">
        <v>303</v>
      </c>
      <c r="J64" s="23"/>
      <c r="K64" s="13" t="s">
        <v>52</v>
      </c>
      <c r="L64" s="24" t="s">
        <v>53</v>
      </c>
      <c r="M64" s="23"/>
      <c r="N64" s="23"/>
      <c r="O64" s="25">
        <v>2481571</v>
      </c>
      <c r="P64" s="26" t="e">
        <v>#VALUE!</v>
      </c>
      <c r="Q64" s="13" t="s">
        <v>54</v>
      </c>
      <c r="R64" s="13" t="s">
        <v>55</v>
      </c>
      <c r="S64" s="114" t="s">
        <v>1335</v>
      </c>
      <c r="T64" s="26"/>
      <c r="U64" s="26">
        <v>1088297493</v>
      </c>
      <c r="V64" s="13" t="s">
        <v>94</v>
      </c>
      <c r="W64" s="13">
        <v>303</v>
      </c>
      <c r="X64" s="14">
        <v>44979</v>
      </c>
      <c r="Y64" s="14">
        <v>45290</v>
      </c>
      <c r="Z64" s="14"/>
      <c r="AA64" s="15" t="s">
        <v>28</v>
      </c>
      <c r="AB64" s="27" t="s">
        <v>304</v>
      </c>
      <c r="AC64" s="8">
        <v>2023</v>
      </c>
      <c r="AD64" s="8" t="s">
        <v>58</v>
      </c>
    </row>
    <row r="65" spans="1:30" x14ac:dyDescent="0.25">
      <c r="A65" s="9" t="s">
        <v>305</v>
      </c>
      <c r="B65" s="8" t="s">
        <v>23</v>
      </c>
      <c r="C65" s="13" t="s">
        <v>49</v>
      </c>
      <c r="D65" s="13" t="s">
        <v>306</v>
      </c>
      <c r="E65" s="13">
        <f t="shared" si="0"/>
        <v>1</v>
      </c>
      <c r="F65" s="13" t="e">
        <f>VLOOKUP(D65,'[1]GESTIÓN CONTRAC FONAM NACION'!$AC:$AE,2,FALSE)</f>
        <v>#REF!</v>
      </c>
      <c r="G65" s="13" t="e">
        <f t="shared" si="1"/>
        <v>#REF!</v>
      </c>
      <c r="H65" s="21">
        <v>44979</v>
      </c>
      <c r="I65" s="22" t="s">
        <v>307</v>
      </c>
      <c r="J65" s="23"/>
      <c r="K65" s="13" t="s">
        <v>52</v>
      </c>
      <c r="L65" s="24" t="s">
        <v>53</v>
      </c>
      <c r="M65" s="23"/>
      <c r="N65" s="23"/>
      <c r="O65" s="25">
        <v>1497991</v>
      </c>
      <c r="P65" s="26" t="e">
        <v>#VALUE!</v>
      </c>
      <c r="Q65" s="13" t="s">
        <v>54</v>
      </c>
      <c r="R65" s="13" t="s">
        <v>55</v>
      </c>
      <c r="S65" s="114" t="s">
        <v>308</v>
      </c>
      <c r="T65" s="26"/>
      <c r="U65" s="26" t="s">
        <v>308</v>
      </c>
      <c r="V65" s="13" t="s">
        <v>116</v>
      </c>
      <c r="W65" s="13">
        <v>303</v>
      </c>
      <c r="X65" s="14">
        <v>44979</v>
      </c>
      <c r="Y65" s="14">
        <v>45282</v>
      </c>
      <c r="Z65" s="14"/>
      <c r="AA65" s="15" t="s">
        <v>28</v>
      </c>
      <c r="AB65" s="27" t="s">
        <v>309</v>
      </c>
      <c r="AC65" s="8">
        <v>2023</v>
      </c>
      <c r="AD65" s="8" t="s">
        <v>58</v>
      </c>
    </row>
    <row r="66" spans="1:30" x14ac:dyDescent="0.25">
      <c r="A66" s="29" t="s">
        <v>310</v>
      </c>
      <c r="B66" s="8" t="s">
        <v>23</v>
      </c>
      <c r="C66" s="13" t="s">
        <v>49</v>
      </c>
      <c r="D66" s="13" t="s">
        <v>311</v>
      </c>
      <c r="E66" s="13">
        <f t="shared" si="0"/>
        <v>1</v>
      </c>
      <c r="F66" s="13" t="e">
        <f>VLOOKUP(D66,'[1]GESTIÓN CONTRAC FONAM NACION'!$AC:$AE,2,FALSE)</f>
        <v>#REF!</v>
      </c>
      <c r="G66" s="13" t="e">
        <f t="shared" si="1"/>
        <v>#REF!</v>
      </c>
      <c r="H66" s="21">
        <v>44979</v>
      </c>
      <c r="I66" s="22" t="s">
        <v>312</v>
      </c>
      <c r="J66" s="23"/>
      <c r="K66" s="13" t="s">
        <v>52</v>
      </c>
      <c r="L66" s="24" t="s">
        <v>53</v>
      </c>
      <c r="M66" s="23"/>
      <c r="N66" s="23"/>
      <c r="O66" s="25">
        <v>1497991</v>
      </c>
      <c r="P66" s="26" t="e">
        <v>#VALUE!</v>
      </c>
      <c r="Q66" s="13" t="s">
        <v>54</v>
      </c>
      <c r="R66" s="13" t="s">
        <v>55</v>
      </c>
      <c r="S66" s="114" t="s">
        <v>313</v>
      </c>
      <c r="T66" s="26"/>
      <c r="U66" s="26" t="s">
        <v>313</v>
      </c>
      <c r="V66" s="13" t="s">
        <v>116</v>
      </c>
      <c r="W66" s="13">
        <v>303</v>
      </c>
      <c r="X66" s="14">
        <v>44979</v>
      </c>
      <c r="Y66" s="14">
        <v>45282</v>
      </c>
      <c r="Z66" s="14"/>
      <c r="AA66" s="15" t="s">
        <v>28</v>
      </c>
      <c r="AB66" s="27" t="s">
        <v>314</v>
      </c>
      <c r="AC66" s="8">
        <v>2023</v>
      </c>
      <c r="AD66" s="8" t="s">
        <v>58</v>
      </c>
    </row>
    <row r="67" spans="1:30" x14ac:dyDescent="0.25">
      <c r="A67" s="9" t="s">
        <v>315</v>
      </c>
      <c r="B67" s="8" t="s">
        <v>23</v>
      </c>
      <c r="C67" s="13" t="s">
        <v>49</v>
      </c>
      <c r="D67" s="13" t="s">
        <v>316</v>
      </c>
      <c r="E67" s="13">
        <f t="shared" ref="E67:E130" si="2">COUNTIF(D:D,D67)</f>
        <v>1</v>
      </c>
      <c r="F67" s="13" t="e">
        <f>VLOOKUP(D67,'[1]GESTIÓN CONTRAC FONAM NACION'!$AC:$AE,2,FALSE)</f>
        <v>#REF!</v>
      </c>
      <c r="G67" s="13" t="e">
        <f t="shared" ref="G67:G130" si="3">IF(E67=F67,1,"")</f>
        <v>#REF!</v>
      </c>
      <c r="H67" s="21">
        <v>44979</v>
      </c>
      <c r="I67" s="22" t="s">
        <v>317</v>
      </c>
      <c r="J67" s="23"/>
      <c r="K67" s="13" t="s">
        <v>52</v>
      </c>
      <c r="L67" s="24" t="s">
        <v>53</v>
      </c>
      <c r="M67" s="23"/>
      <c r="N67" s="23"/>
      <c r="O67" s="25">
        <v>1497991</v>
      </c>
      <c r="P67" s="26" t="e">
        <v>#VALUE!</v>
      </c>
      <c r="Q67" s="13" t="s">
        <v>54</v>
      </c>
      <c r="R67" s="13" t="s">
        <v>55</v>
      </c>
      <c r="S67" s="114" t="s">
        <v>1336</v>
      </c>
      <c r="T67" s="26"/>
      <c r="U67" s="26">
        <v>15490532</v>
      </c>
      <c r="V67" s="13" t="s">
        <v>116</v>
      </c>
      <c r="W67" s="13">
        <v>303</v>
      </c>
      <c r="X67" s="14">
        <v>44979</v>
      </c>
      <c r="Y67" s="14">
        <v>45290</v>
      </c>
      <c r="Z67" s="14"/>
      <c r="AA67" s="15" t="s">
        <v>28</v>
      </c>
      <c r="AB67" s="27" t="s">
        <v>318</v>
      </c>
      <c r="AC67" s="8">
        <v>2023</v>
      </c>
      <c r="AD67" s="8" t="s">
        <v>58</v>
      </c>
    </row>
    <row r="68" spans="1:30" x14ac:dyDescent="0.25">
      <c r="A68" s="48" t="s">
        <v>319</v>
      </c>
      <c r="B68" s="8" t="s">
        <v>23</v>
      </c>
      <c r="C68" s="49" t="s">
        <v>49</v>
      </c>
      <c r="D68" s="49" t="s">
        <v>320</v>
      </c>
      <c r="E68" s="13">
        <f t="shared" si="2"/>
        <v>1</v>
      </c>
      <c r="F68" s="13" t="e">
        <f>VLOOKUP(D68,'[1]GESTIÓN CONTRAC FONAM NACION'!$AC:$AE,2,FALSE)</f>
        <v>#REF!</v>
      </c>
      <c r="G68" s="13" t="e">
        <f t="shared" si="3"/>
        <v>#REF!</v>
      </c>
      <c r="H68" s="50">
        <v>44979</v>
      </c>
      <c r="I68" s="22" t="s">
        <v>321</v>
      </c>
      <c r="J68" s="23"/>
      <c r="K68" s="49" t="s">
        <v>52</v>
      </c>
      <c r="L68" s="24" t="s">
        <v>53</v>
      </c>
      <c r="M68" s="23"/>
      <c r="N68" s="23"/>
      <c r="O68" s="25">
        <v>2896360</v>
      </c>
      <c r="P68" s="51" t="e">
        <v>#VALUE!</v>
      </c>
      <c r="Q68" s="49" t="s">
        <v>54</v>
      </c>
      <c r="R68" s="13" t="s">
        <v>55</v>
      </c>
      <c r="S68" s="116" t="s">
        <v>1337</v>
      </c>
      <c r="T68" s="51"/>
      <c r="U68" s="51">
        <v>1110444633</v>
      </c>
      <c r="V68" s="49" t="s">
        <v>94</v>
      </c>
      <c r="W68" s="49">
        <v>312</v>
      </c>
      <c r="X68" s="52">
        <v>44979</v>
      </c>
      <c r="Y68" s="52">
        <v>45290</v>
      </c>
      <c r="Z68" s="52"/>
      <c r="AA68" s="53" t="s">
        <v>28</v>
      </c>
      <c r="AB68" s="54" t="s">
        <v>322</v>
      </c>
      <c r="AC68" s="8">
        <v>2023</v>
      </c>
      <c r="AD68" s="8" t="s">
        <v>58</v>
      </c>
    </row>
    <row r="69" spans="1:30" x14ac:dyDescent="0.25">
      <c r="A69" s="9" t="s">
        <v>323</v>
      </c>
      <c r="B69" s="8" t="s">
        <v>23</v>
      </c>
      <c r="C69" s="13" t="s">
        <v>49</v>
      </c>
      <c r="D69" s="13" t="s">
        <v>324</v>
      </c>
      <c r="E69" s="13">
        <f t="shared" si="2"/>
        <v>1</v>
      </c>
      <c r="F69" s="13" t="e">
        <f>VLOOKUP(D69,'[1]GESTIÓN CONTRAC FONAM NACION'!$AC:$AE,2,FALSE)</f>
        <v>#REF!</v>
      </c>
      <c r="G69" s="13" t="e">
        <f t="shared" si="3"/>
        <v>#REF!</v>
      </c>
      <c r="H69" s="21">
        <v>44979</v>
      </c>
      <c r="I69" s="22" t="s">
        <v>317</v>
      </c>
      <c r="J69" s="23"/>
      <c r="K69" s="13" t="s">
        <v>52</v>
      </c>
      <c r="L69" s="24" t="s">
        <v>53</v>
      </c>
      <c r="M69" s="23"/>
      <c r="N69" s="23"/>
      <c r="O69" s="25">
        <v>1497991</v>
      </c>
      <c r="P69" s="26" t="e">
        <v>#VALUE!</v>
      </c>
      <c r="Q69" s="13" t="s">
        <v>54</v>
      </c>
      <c r="R69" s="13" t="s">
        <v>55</v>
      </c>
      <c r="S69" s="114" t="s">
        <v>1338</v>
      </c>
      <c r="T69" s="26"/>
      <c r="U69" s="26">
        <v>1219726135</v>
      </c>
      <c r="V69" s="13" t="s">
        <v>116</v>
      </c>
      <c r="W69" s="13">
        <v>303</v>
      </c>
      <c r="X69" s="14">
        <v>44979</v>
      </c>
      <c r="Y69" s="14">
        <v>45290</v>
      </c>
      <c r="Z69" s="14"/>
      <c r="AA69" s="15" t="s">
        <v>28</v>
      </c>
      <c r="AB69" s="27" t="s">
        <v>325</v>
      </c>
      <c r="AC69" s="8">
        <v>2023</v>
      </c>
      <c r="AD69" s="8" t="s">
        <v>58</v>
      </c>
    </row>
    <row r="70" spans="1:30" x14ac:dyDescent="0.25">
      <c r="A70" s="9" t="s">
        <v>326</v>
      </c>
      <c r="B70" s="8" t="s">
        <v>23</v>
      </c>
      <c r="C70" s="13" t="s">
        <v>49</v>
      </c>
      <c r="D70" s="13" t="s">
        <v>327</v>
      </c>
      <c r="E70" s="13">
        <f t="shared" si="2"/>
        <v>1</v>
      </c>
      <c r="F70" s="13" t="e">
        <f>VLOOKUP(D70,'[1]GESTIÓN CONTRAC FONAM NACION'!$AC:$AE,2,FALSE)</f>
        <v>#REF!</v>
      </c>
      <c r="G70" s="13" t="e">
        <f t="shared" si="3"/>
        <v>#REF!</v>
      </c>
      <c r="H70" s="21">
        <v>44979</v>
      </c>
      <c r="I70" s="22" t="s">
        <v>328</v>
      </c>
      <c r="J70" s="23"/>
      <c r="K70" s="13" t="s">
        <v>52</v>
      </c>
      <c r="L70" s="24" t="s">
        <v>53</v>
      </c>
      <c r="M70" s="23"/>
      <c r="N70" s="23"/>
      <c r="O70" s="25">
        <v>1700220</v>
      </c>
      <c r="P70" s="26" t="e">
        <v>#VALUE!</v>
      </c>
      <c r="Q70" s="13" t="s">
        <v>54</v>
      </c>
      <c r="R70" s="13" t="s">
        <v>55</v>
      </c>
      <c r="S70" s="114" t="s">
        <v>1339</v>
      </c>
      <c r="T70" s="26"/>
      <c r="U70" s="26">
        <v>87248596</v>
      </c>
      <c r="V70" s="13" t="s">
        <v>184</v>
      </c>
      <c r="W70" s="13">
        <v>303</v>
      </c>
      <c r="X70" s="14">
        <v>44979</v>
      </c>
      <c r="Y70" s="14">
        <v>45290</v>
      </c>
      <c r="Z70" s="14"/>
      <c r="AA70" s="15" t="s">
        <v>28</v>
      </c>
      <c r="AB70" s="27" t="s">
        <v>329</v>
      </c>
      <c r="AC70" s="8">
        <v>2023</v>
      </c>
      <c r="AD70" s="8" t="s">
        <v>58</v>
      </c>
    </row>
    <row r="71" spans="1:30" x14ac:dyDescent="0.25">
      <c r="A71" s="9" t="s">
        <v>330</v>
      </c>
      <c r="B71" s="8" t="s">
        <v>23</v>
      </c>
      <c r="C71" s="13" t="s">
        <v>49</v>
      </c>
      <c r="D71" s="13" t="s">
        <v>331</v>
      </c>
      <c r="E71" s="13">
        <f t="shared" si="2"/>
        <v>1</v>
      </c>
      <c r="F71" s="13" t="e">
        <f>VLOOKUP(D71,'[1]GESTIÓN CONTRAC FONAM NACION'!$AC:$AE,2,FALSE)</f>
        <v>#REF!</v>
      </c>
      <c r="G71" s="13" t="e">
        <f t="shared" si="3"/>
        <v>#REF!</v>
      </c>
      <c r="H71" s="21">
        <v>44979</v>
      </c>
      <c r="I71" s="22" t="s">
        <v>328</v>
      </c>
      <c r="J71" s="23"/>
      <c r="K71" s="13" t="s">
        <v>52</v>
      </c>
      <c r="L71" s="24" t="s">
        <v>53</v>
      </c>
      <c r="M71" s="23"/>
      <c r="N71" s="23"/>
      <c r="O71" s="25">
        <v>1700220</v>
      </c>
      <c r="P71" s="26" t="e">
        <v>#VALUE!</v>
      </c>
      <c r="Q71" s="13" t="s">
        <v>54</v>
      </c>
      <c r="R71" s="13" t="s">
        <v>55</v>
      </c>
      <c r="S71" s="114" t="s">
        <v>1340</v>
      </c>
      <c r="T71" s="26"/>
      <c r="U71" s="26">
        <v>1087644487</v>
      </c>
      <c r="V71" s="13" t="s">
        <v>184</v>
      </c>
      <c r="W71" s="13">
        <v>303</v>
      </c>
      <c r="X71" s="14">
        <v>44979</v>
      </c>
      <c r="Y71" s="14">
        <v>45290</v>
      </c>
      <c r="Z71" s="14"/>
      <c r="AA71" s="15" t="s">
        <v>28</v>
      </c>
      <c r="AB71" s="27" t="s">
        <v>332</v>
      </c>
      <c r="AC71" s="8">
        <v>2023</v>
      </c>
      <c r="AD71" s="8" t="s">
        <v>58</v>
      </c>
    </row>
    <row r="72" spans="1:30" x14ac:dyDescent="0.25">
      <c r="A72" s="9" t="s">
        <v>333</v>
      </c>
      <c r="B72" s="8" t="s">
        <v>23</v>
      </c>
      <c r="C72" s="13" t="s">
        <v>49</v>
      </c>
      <c r="D72" s="13" t="s">
        <v>334</v>
      </c>
      <c r="E72" s="13">
        <f t="shared" si="2"/>
        <v>1</v>
      </c>
      <c r="F72" s="13" t="e">
        <f>VLOOKUP(D72,'[1]GESTIÓN CONTRAC FONAM NACION'!$AC:$AE,2,FALSE)</f>
        <v>#REF!</v>
      </c>
      <c r="G72" s="13" t="e">
        <f t="shared" si="3"/>
        <v>#REF!</v>
      </c>
      <c r="H72" s="21">
        <v>44979</v>
      </c>
      <c r="I72" s="22" t="s">
        <v>335</v>
      </c>
      <c r="J72" s="23"/>
      <c r="K72" s="13" t="s">
        <v>52</v>
      </c>
      <c r="L72" s="24" t="s">
        <v>53</v>
      </c>
      <c r="M72" s="23"/>
      <c r="N72" s="23"/>
      <c r="O72" s="25">
        <v>2896360</v>
      </c>
      <c r="P72" s="26" t="e">
        <v>#VALUE!</v>
      </c>
      <c r="Q72" s="13" t="s">
        <v>54</v>
      </c>
      <c r="R72" s="13" t="s">
        <v>55</v>
      </c>
      <c r="S72" s="114" t="s">
        <v>1341</v>
      </c>
      <c r="T72" s="26"/>
      <c r="U72" s="26">
        <v>16114311</v>
      </c>
      <c r="V72" s="13" t="s">
        <v>336</v>
      </c>
      <c r="W72" s="13">
        <v>120</v>
      </c>
      <c r="X72" s="14">
        <v>44979</v>
      </c>
      <c r="Y72" s="14">
        <v>45098</v>
      </c>
      <c r="Z72" s="14"/>
      <c r="AA72" s="15" t="s">
        <v>56</v>
      </c>
      <c r="AB72" s="27" t="s">
        <v>337</v>
      </c>
      <c r="AC72" s="8">
        <v>2023</v>
      </c>
      <c r="AD72" s="8" t="s">
        <v>58</v>
      </c>
    </row>
    <row r="73" spans="1:30" ht="30" x14ac:dyDescent="0.25">
      <c r="A73" s="9" t="s">
        <v>338</v>
      </c>
      <c r="B73" s="8" t="s">
        <v>23</v>
      </c>
      <c r="C73" s="13" t="s">
        <v>49</v>
      </c>
      <c r="D73" s="13" t="s">
        <v>339</v>
      </c>
      <c r="E73" s="13">
        <f t="shared" si="2"/>
        <v>1</v>
      </c>
      <c r="F73" s="13" t="e">
        <f>VLOOKUP(D73,'[1]GESTIÓN CONTRAC FONAM NACION'!$AC:$AE,2,FALSE)</f>
        <v>#REF!</v>
      </c>
      <c r="G73" s="13" t="e">
        <f t="shared" si="3"/>
        <v>#REF!</v>
      </c>
      <c r="H73" s="21">
        <v>44979</v>
      </c>
      <c r="I73" s="22" t="s">
        <v>340</v>
      </c>
      <c r="J73" s="23"/>
      <c r="K73" s="13" t="s">
        <v>52</v>
      </c>
      <c r="L73" s="24" t="s">
        <v>53</v>
      </c>
      <c r="M73" s="23"/>
      <c r="N73" s="23"/>
      <c r="O73" s="25">
        <v>1700220</v>
      </c>
      <c r="P73" s="26" t="e">
        <v>#VALUE!</v>
      </c>
      <c r="Q73" s="13" t="s">
        <v>54</v>
      </c>
      <c r="R73" s="13" t="s">
        <v>55</v>
      </c>
      <c r="S73" s="114" t="s">
        <v>1342</v>
      </c>
      <c r="T73" s="26"/>
      <c r="U73" s="26">
        <v>87491684</v>
      </c>
      <c r="V73" s="35" t="s">
        <v>129</v>
      </c>
      <c r="W73" s="13">
        <v>303</v>
      </c>
      <c r="X73" s="14">
        <v>44979</v>
      </c>
      <c r="Y73" s="14">
        <v>45290</v>
      </c>
      <c r="Z73" s="14"/>
      <c r="AA73" s="15" t="s">
        <v>28</v>
      </c>
      <c r="AB73" s="27" t="s">
        <v>341</v>
      </c>
      <c r="AC73" s="8">
        <v>2023</v>
      </c>
      <c r="AD73" s="8" t="s">
        <v>58</v>
      </c>
    </row>
    <row r="74" spans="1:30" x14ac:dyDescent="0.25">
      <c r="A74" s="9" t="s">
        <v>342</v>
      </c>
      <c r="B74" s="8" t="s">
        <v>23</v>
      </c>
      <c r="C74" s="13" t="s">
        <v>49</v>
      </c>
      <c r="D74" s="13" t="s">
        <v>343</v>
      </c>
      <c r="E74" s="13">
        <f t="shared" si="2"/>
        <v>1</v>
      </c>
      <c r="F74" s="13" t="e">
        <f>VLOOKUP(D74,'[1]GESTIÓN CONTRAC FONAM NACION'!$AC:$AE,2,FALSE)</f>
        <v>#REF!</v>
      </c>
      <c r="G74" s="13" t="e">
        <f t="shared" si="3"/>
        <v>#REF!</v>
      </c>
      <c r="H74" s="21">
        <v>44980</v>
      </c>
      <c r="I74" s="22" t="s">
        <v>344</v>
      </c>
      <c r="J74" s="23"/>
      <c r="K74" s="13" t="s">
        <v>52</v>
      </c>
      <c r="L74" s="24" t="s">
        <v>53</v>
      </c>
      <c r="M74" s="23"/>
      <c r="N74" s="23"/>
      <c r="O74" s="25">
        <v>2896360</v>
      </c>
      <c r="P74" s="26" t="e">
        <v>#VALUE!</v>
      </c>
      <c r="Q74" s="13" t="s">
        <v>54</v>
      </c>
      <c r="R74" s="13" t="s">
        <v>55</v>
      </c>
      <c r="S74" s="114" t="s">
        <v>345</v>
      </c>
      <c r="T74" s="26"/>
      <c r="U74" s="26" t="s">
        <v>345</v>
      </c>
      <c r="V74" s="13" t="s">
        <v>116</v>
      </c>
      <c r="W74" s="13">
        <v>311</v>
      </c>
      <c r="X74" s="14">
        <v>44980</v>
      </c>
      <c r="Y74" s="14">
        <v>45290</v>
      </c>
      <c r="Z74" s="14"/>
      <c r="AA74" s="15" t="s">
        <v>28</v>
      </c>
      <c r="AB74" s="27" t="s">
        <v>346</v>
      </c>
      <c r="AC74" s="8">
        <v>2023</v>
      </c>
      <c r="AD74" s="8" t="s">
        <v>58</v>
      </c>
    </row>
    <row r="75" spans="1:30" x14ac:dyDescent="0.25">
      <c r="A75" s="29" t="s">
        <v>347</v>
      </c>
      <c r="B75" s="8" t="s">
        <v>23</v>
      </c>
      <c r="C75" s="13" t="s">
        <v>49</v>
      </c>
      <c r="D75" s="13" t="s">
        <v>348</v>
      </c>
      <c r="E75" s="13">
        <f t="shared" si="2"/>
        <v>1</v>
      </c>
      <c r="F75" s="13" t="e">
        <f>VLOOKUP(D75,'[1]GESTIÓN CONTRAC FONAM NACION'!$AC:$AE,2,FALSE)</f>
        <v>#REF!</v>
      </c>
      <c r="G75" s="13" t="e">
        <f t="shared" si="3"/>
        <v>#REF!</v>
      </c>
      <c r="H75" s="21">
        <v>44980</v>
      </c>
      <c r="I75" s="22" t="s">
        <v>349</v>
      </c>
      <c r="J75" s="23"/>
      <c r="K75" s="13" t="s">
        <v>52</v>
      </c>
      <c r="L75" s="24" t="s">
        <v>53</v>
      </c>
      <c r="M75" s="23"/>
      <c r="N75" s="23"/>
      <c r="O75" s="25">
        <v>1497991</v>
      </c>
      <c r="P75" s="26" t="e">
        <v>#VALUE!</v>
      </c>
      <c r="Q75" s="13" t="s">
        <v>54</v>
      </c>
      <c r="R75" s="13" t="s">
        <v>55</v>
      </c>
      <c r="S75" s="114" t="s">
        <v>1343</v>
      </c>
      <c r="T75" s="26"/>
      <c r="U75" s="26">
        <v>15486066</v>
      </c>
      <c r="V75" s="13" t="s">
        <v>116</v>
      </c>
      <c r="W75" s="13">
        <v>311</v>
      </c>
      <c r="X75" s="14">
        <v>44980</v>
      </c>
      <c r="Y75" s="14">
        <v>45290</v>
      </c>
      <c r="Z75" s="14"/>
      <c r="AA75" s="15" t="s">
        <v>28</v>
      </c>
      <c r="AB75" s="27" t="s">
        <v>350</v>
      </c>
      <c r="AC75" s="8">
        <v>2023</v>
      </c>
      <c r="AD75" s="8" t="s">
        <v>58</v>
      </c>
    </row>
    <row r="76" spans="1:30" x14ac:dyDescent="0.25">
      <c r="A76" s="9" t="s">
        <v>351</v>
      </c>
      <c r="B76" s="8" t="s">
        <v>23</v>
      </c>
      <c r="C76" s="13" t="s">
        <v>49</v>
      </c>
      <c r="D76" s="8" t="s">
        <v>352</v>
      </c>
      <c r="E76" s="13">
        <f t="shared" si="2"/>
        <v>2</v>
      </c>
      <c r="F76" s="13" t="e">
        <f>VLOOKUP(D76,'[1]GESTIÓN CONTRAC FONAM NACION'!$AC:$AE,2,FALSE)</f>
        <v>#REF!</v>
      </c>
      <c r="G76" s="13" t="e">
        <f t="shared" si="3"/>
        <v>#REF!</v>
      </c>
      <c r="H76" s="21">
        <v>44980</v>
      </c>
      <c r="I76" s="22" t="s">
        <v>353</v>
      </c>
      <c r="J76" s="23"/>
      <c r="K76" s="13" t="s">
        <v>52</v>
      </c>
      <c r="L76" s="24" t="s">
        <v>53</v>
      </c>
      <c r="M76" s="23"/>
      <c r="N76" s="23"/>
      <c r="O76" s="34">
        <v>3535990</v>
      </c>
      <c r="P76" s="26" t="e">
        <v>#VALUE!</v>
      </c>
      <c r="Q76" s="13" t="s">
        <v>54</v>
      </c>
      <c r="R76" s="13" t="s">
        <v>55</v>
      </c>
      <c r="S76" s="115" t="s">
        <v>1344</v>
      </c>
      <c r="T76" s="28"/>
      <c r="U76" s="28">
        <v>1061757358</v>
      </c>
      <c r="V76" s="13" t="s">
        <v>189</v>
      </c>
      <c r="W76" s="13">
        <v>120</v>
      </c>
      <c r="X76" s="14">
        <v>44980</v>
      </c>
      <c r="Y76" s="14">
        <v>45099</v>
      </c>
      <c r="Z76" s="14"/>
      <c r="AA76" s="15" t="s">
        <v>56</v>
      </c>
      <c r="AB76" s="27" t="s">
        <v>337</v>
      </c>
      <c r="AC76" s="8">
        <v>2023</v>
      </c>
      <c r="AD76" s="8" t="s">
        <v>58</v>
      </c>
    </row>
    <row r="77" spans="1:30" x14ac:dyDescent="0.25">
      <c r="A77" s="9" t="s">
        <v>354</v>
      </c>
      <c r="B77" s="8" t="s">
        <v>23</v>
      </c>
      <c r="C77" s="13" t="s">
        <v>49</v>
      </c>
      <c r="D77" s="13" t="s">
        <v>355</v>
      </c>
      <c r="E77" s="13">
        <f t="shared" si="2"/>
        <v>1</v>
      </c>
      <c r="F77" s="13" t="e">
        <f>VLOOKUP(D77,'[1]GESTIÓN CONTRAC FONAM NACION'!$AC:$AE,2,FALSE)</f>
        <v>#REF!</v>
      </c>
      <c r="G77" s="13" t="e">
        <f t="shared" si="3"/>
        <v>#REF!</v>
      </c>
      <c r="H77" s="21">
        <v>44980</v>
      </c>
      <c r="I77" s="22" t="s">
        <v>356</v>
      </c>
      <c r="J77" s="23"/>
      <c r="K77" s="13" t="s">
        <v>52</v>
      </c>
      <c r="L77" s="24" t="s">
        <v>53</v>
      </c>
      <c r="M77" s="23"/>
      <c r="N77" s="23"/>
      <c r="O77" s="25">
        <v>1497991</v>
      </c>
      <c r="P77" s="26" t="e">
        <v>#VALUE!</v>
      </c>
      <c r="Q77" s="13" t="s">
        <v>54</v>
      </c>
      <c r="R77" s="13" t="s">
        <v>55</v>
      </c>
      <c r="S77" s="114" t="s">
        <v>1345</v>
      </c>
      <c r="T77" s="26"/>
      <c r="U77" s="26">
        <v>1001763628</v>
      </c>
      <c r="V77" s="13" t="s">
        <v>116</v>
      </c>
      <c r="W77" s="13">
        <v>303</v>
      </c>
      <c r="X77" s="14">
        <v>44980</v>
      </c>
      <c r="Y77" s="14">
        <v>45290</v>
      </c>
      <c r="Z77" s="14"/>
      <c r="AA77" s="15" t="s">
        <v>28</v>
      </c>
      <c r="AB77" s="27" t="s">
        <v>357</v>
      </c>
      <c r="AC77" s="8">
        <v>2023</v>
      </c>
      <c r="AD77" s="8" t="s">
        <v>58</v>
      </c>
    </row>
    <row r="78" spans="1:30" x14ac:dyDescent="0.25">
      <c r="A78" s="9" t="s">
        <v>358</v>
      </c>
      <c r="B78" s="8" t="s">
        <v>23</v>
      </c>
      <c r="C78" s="13" t="s">
        <v>49</v>
      </c>
      <c r="D78" s="13" t="s">
        <v>359</v>
      </c>
      <c r="E78" s="13">
        <f t="shared" si="2"/>
        <v>1</v>
      </c>
      <c r="F78" s="13" t="e">
        <f>VLOOKUP(D78,'[1]GESTIÓN CONTRAC FONAM NACION'!$AC:$AE,2,FALSE)</f>
        <v>#REF!</v>
      </c>
      <c r="G78" s="13" t="e">
        <f t="shared" si="3"/>
        <v>#REF!</v>
      </c>
      <c r="H78" s="21">
        <v>44980</v>
      </c>
      <c r="I78" s="22" t="s">
        <v>360</v>
      </c>
      <c r="J78" s="23"/>
      <c r="K78" s="13" t="s">
        <v>52</v>
      </c>
      <c r="L78" s="24" t="s">
        <v>53</v>
      </c>
      <c r="M78" s="23"/>
      <c r="N78" s="23"/>
      <c r="O78" s="25">
        <v>1700220</v>
      </c>
      <c r="P78" s="26" t="e">
        <v>#VALUE!</v>
      </c>
      <c r="Q78" s="13" t="s">
        <v>54</v>
      </c>
      <c r="R78" s="13" t="s">
        <v>55</v>
      </c>
      <c r="S78" s="114" t="s">
        <v>1346</v>
      </c>
      <c r="T78" s="26"/>
      <c r="U78" s="26">
        <v>1076384347</v>
      </c>
      <c r="V78" s="13" t="s">
        <v>134</v>
      </c>
      <c r="W78" s="13">
        <v>303</v>
      </c>
      <c r="X78" s="14">
        <v>44980</v>
      </c>
      <c r="Y78" s="14">
        <v>45290</v>
      </c>
      <c r="Z78" s="14"/>
      <c r="AA78" s="15" t="s">
        <v>28</v>
      </c>
      <c r="AB78" s="27" t="s">
        <v>361</v>
      </c>
      <c r="AC78" s="8">
        <v>2023</v>
      </c>
      <c r="AD78" s="8" t="s">
        <v>58</v>
      </c>
    </row>
    <row r="79" spans="1:30" x14ac:dyDescent="0.25">
      <c r="A79" s="9" t="s">
        <v>362</v>
      </c>
      <c r="B79" s="8" t="s">
        <v>23</v>
      </c>
      <c r="C79" s="13" t="s">
        <v>49</v>
      </c>
      <c r="D79" s="13" t="s">
        <v>363</v>
      </c>
      <c r="E79" s="13">
        <f t="shared" si="2"/>
        <v>1</v>
      </c>
      <c r="F79" s="13" t="e">
        <f>VLOOKUP(D79,'[1]GESTIÓN CONTRAC FONAM NACION'!$AC:$AE,2,FALSE)</f>
        <v>#REF!</v>
      </c>
      <c r="G79" s="13" t="e">
        <f t="shared" si="3"/>
        <v>#REF!</v>
      </c>
      <c r="H79" s="21">
        <v>44980</v>
      </c>
      <c r="I79" s="22" t="s">
        <v>364</v>
      </c>
      <c r="J79" s="23"/>
      <c r="K79" s="13" t="s">
        <v>52</v>
      </c>
      <c r="L79" s="24" t="s">
        <v>53</v>
      </c>
      <c r="M79" s="23"/>
      <c r="N79" s="23"/>
      <c r="O79" s="25">
        <v>1497991</v>
      </c>
      <c r="P79" s="26" t="e">
        <v>#VALUE!</v>
      </c>
      <c r="Q79" s="13" t="s">
        <v>54</v>
      </c>
      <c r="R79" s="13" t="s">
        <v>55</v>
      </c>
      <c r="S79" s="114" t="s">
        <v>1347</v>
      </c>
      <c r="T79" s="26"/>
      <c r="U79" s="26">
        <v>1048021784</v>
      </c>
      <c r="V79" s="13" t="s">
        <v>116</v>
      </c>
      <c r="W79" s="13">
        <v>303</v>
      </c>
      <c r="X79" s="14">
        <v>44980</v>
      </c>
      <c r="Y79" s="14">
        <v>45290</v>
      </c>
      <c r="Z79" s="14"/>
      <c r="AA79" s="15" t="s">
        <v>28</v>
      </c>
      <c r="AB79" s="27" t="s">
        <v>365</v>
      </c>
      <c r="AC79" s="8">
        <v>2023</v>
      </c>
      <c r="AD79" s="8" t="s">
        <v>58</v>
      </c>
    </row>
    <row r="80" spans="1:30" x14ac:dyDescent="0.25">
      <c r="A80" s="29" t="s">
        <v>366</v>
      </c>
      <c r="B80" s="8" t="s">
        <v>23</v>
      </c>
      <c r="C80" s="13" t="s">
        <v>49</v>
      </c>
      <c r="D80" s="13" t="s">
        <v>367</v>
      </c>
      <c r="E80" s="13">
        <f t="shared" si="2"/>
        <v>2</v>
      </c>
      <c r="F80" s="13" t="e">
        <f>VLOOKUP(D80,'[1]GESTIÓN CONTRAC FONAM NACION'!$AC:$AE,2,FALSE)</f>
        <v>#REF!</v>
      </c>
      <c r="G80" s="13" t="e">
        <f t="shared" si="3"/>
        <v>#REF!</v>
      </c>
      <c r="H80" s="21">
        <v>44980</v>
      </c>
      <c r="I80" s="22" t="s">
        <v>368</v>
      </c>
      <c r="J80" s="23"/>
      <c r="K80" s="13" t="s">
        <v>52</v>
      </c>
      <c r="L80" s="24" t="s">
        <v>53</v>
      </c>
      <c r="M80" s="23"/>
      <c r="N80" s="23"/>
      <c r="O80" s="25">
        <v>3889578</v>
      </c>
      <c r="P80" s="26" t="e">
        <v>#VALUE!</v>
      </c>
      <c r="Q80" s="13" t="s">
        <v>54</v>
      </c>
      <c r="R80" s="13" t="s">
        <v>55</v>
      </c>
      <c r="S80" s="114" t="s">
        <v>1348</v>
      </c>
      <c r="T80" s="26"/>
      <c r="U80" s="26">
        <v>1081700258</v>
      </c>
      <c r="V80" s="13" t="s">
        <v>106</v>
      </c>
      <c r="W80" s="13">
        <v>120</v>
      </c>
      <c r="X80" s="14">
        <v>44980</v>
      </c>
      <c r="Y80" s="14">
        <v>45099</v>
      </c>
      <c r="Z80" s="14"/>
      <c r="AA80" s="15" t="s">
        <v>56</v>
      </c>
      <c r="AB80" s="27" t="s">
        <v>369</v>
      </c>
      <c r="AC80" s="8">
        <v>2023</v>
      </c>
      <c r="AD80" s="8" t="s">
        <v>58</v>
      </c>
    </row>
    <row r="81" spans="1:30" x14ac:dyDescent="0.25">
      <c r="A81" s="29" t="s">
        <v>370</v>
      </c>
      <c r="B81" s="8" t="s">
        <v>23</v>
      </c>
      <c r="C81" s="13" t="s">
        <v>49</v>
      </c>
      <c r="D81" s="13" t="s">
        <v>371</v>
      </c>
      <c r="E81" s="13">
        <f t="shared" si="2"/>
        <v>2</v>
      </c>
      <c r="F81" s="13" t="e">
        <f>VLOOKUP(D81,'[1]GESTIÓN CONTRAC FONAM NACION'!$AC:$AE,2,FALSE)</f>
        <v>#REF!</v>
      </c>
      <c r="G81" s="13" t="e">
        <f t="shared" si="3"/>
        <v>#REF!</v>
      </c>
      <c r="H81" s="21">
        <v>44981</v>
      </c>
      <c r="I81" s="22" t="s">
        <v>372</v>
      </c>
      <c r="J81" s="23"/>
      <c r="K81" s="13" t="s">
        <v>52</v>
      </c>
      <c r="L81" s="24" t="s">
        <v>53</v>
      </c>
      <c r="M81" s="23"/>
      <c r="N81" s="23"/>
      <c r="O81" s="25">
        <v>3889578</v>
      </c>
      <c r="P81" s="26" t="e">
        <v>#VALUE!</v>
      </c>
      <c r="Q81" s="13" t="s">
        <v>54</v>
      </c>
      <c r="R81" s="13" t="s">
        <v>55</v>
      </c>
      <c r="S81" s="114" t="s">
        <v>1349</v>
      </c>
      <c r="T81" s="26"/>
      <c r="U81" s="26">
        <v>38600096</v>
      </c>
      <c r="V81" s="13" t="s">
        <v>279</v>
      </c>
      <c r="W81" s="13">
        <v>120</v>
      </c>
      <c r="X81" s="14">
        <v>44981</v>
      </c>
      <c r="Y81" s="14">
        <v>45100</v>
      </c>
      <c r="Z81" s="14"/>
      <c r="AA81" s="15" t="s">
        <v>56</v>
      </c>
      <c r="AB81" s="27" t="s">
        <v>373</v>
      </c>
      <c r="AC81" s="8">
        <v>2023</v>
      </c>
      <c r="AD81" s="8" t="s">
        <v>58</v>
      </c>
    </row>
    <row r="82" spans="1:30" x14ac:dyDescent="0.25">
      <c r="A82" s="29" t="s">
        <v>374</v>
      </c>
      <c r="B82" s="8" t="s">
        <v>23</v>
      </c>
      <c r="C82" s="13" t="s">
        <v>49</v>
      </c>
      <c r="D82" s="13" t="s">
        <v>375</v>
      </c>
      <c r="E82" s="13">
        <f t="shared" si="2"/>
        <v>1</v>
      </c>
      <c r="F82" s="13" t="e">
        <f>VLOOKUP(D82,'[1]GESTIÓN CONTRAC FONAM NACION'!$AC:$AE,2,FALSE)</f>
        <v>#REF!</v>
      </c>
      <c r="G82" s="13" t="e">
        <f t="shared" si="3"/>
        <v>#REF!</v>
      </c>
      <c r="H82" s="21">
        <v>44981</v>
      </c>
      <c r="I82" s="22" t="s">
        <v>376</v>
      </c>
      <c r="J82" s="23"/>
      <c r="K82" s="13" t="s">
        <v>52</v>
      </c>
      <c r="L82" s="24" t="s">
        <v>53</v>
      </c>
      <c r="M82" s="23"/>
      <c r="N82" s="23"/>
      <c r="O82" s="25">
        <v>1497991</v>
      </c>
      <c r="P82" s="26" t="e">
        <v>#VALUE!</v>
      </c>
      <c r="Q82" s="13" t="s">
        <v>54</v>
      </c>
      <c r="R82" s="13" t="s">
        <v>55</v>
      </c>
      <c r="S82" s="114" t="s">
        <v>1350</v>
      </c>
      <c r="T82" s="26"/>
      <c r="U82" s="26">
        <v>94503546</v>
      </c>
      <c r="V82" s="13" t="s">
        <v>189</v>
      </c>
      <c r="W82" s="13">
        <v>310</v>
      </c>
      <c r="X82" s="14">
        <v>44981</v>
      </c>
      <c r="Y82" s="14">
        <v>45290</v>
      </c>
      <c r="Z82" s="14"/>
      <c r="AA82" s="15" t="s">
        <v>28</v>
      </c>
      <c r="AB82" s="27" t="s">
        <v>377</v>
      </c>
      <c r="AC82" s="8">
        <v>2023</v>
      </c>
      <c r="AD82" s="8" t="s">
        <v>58</v>
      </c>
    </row>
    <row r="83" spans="1:30" x14ac:dyDescent="0.25">
      <c r="A83" s="29" t="s">
        <v>378</v>
      </c>
      <c r="B83" s="8" t="s">
        <v>23</v>
      </c>
      <c r="C83" s="13" t="s">
        <v>49</v>
      </c>
      <c r="D83" s="13" t="s">
        <v>379</v>
      </c>
      <c r="E83" s="13">
        <f t="shared" si="2"/>
        <v>1</v>
      </c>
      <c r="F83" s="13" t="e">
        <f>VLOOKUP(D83,'[1]GESTIÓN CONTRAC FONAM NACION'!$AC:$AE,2,FALSE)</f>
        <v>#REF!</v>
      </c>
      <c r="G83" s="13" t="e">
        <f t="shared" si="3"/>
        <v>#REF!</v>
      </c>
      <c r="H83" s="21">
        <v>44981</v>
      </c>
      <c r="I83" s="22" t="s">
        <v>380</v>
      </c>
      <c r="J83" s="23"/>
      <c r="K83" s="13" t="s">
        <v>52</v>
      </c>
      <c r="L83" s="24" t="s">
        <v>53</v>
      </c>
      <c r="M83" s="23"/>
      <c r="N83" s="23"/>
      <c r="O83" s="25">
        <v>1497991</v>
      </c>
      <c r="P83" s="26" t="e">
        <v>#VALUE!</v>
      </c>
      <c r="Q83" s="13" t="s">
        <v>54</v>
      </c>
      <c r="R83" s="13" t="s">
        <v>55</v>
      </c>
      <c r="S83" s="114" t="s">
        <v>1351</v>
      </c>
      <c r="T83" s="26"/>
      <c r="U83" s="26">
        <v>1041531134</v>
      </c>
      <c r="V83" s="13" t="s">
        <v>116</v>
      </c>
      <c r="W83" s="13">
        <v>310</v>
      </c>
      <c r="X83" s="14">
        <v>44981</v>
      </c>
      <c r="Y83" s="14">
        <v>45290</v>
      </c>
      <c r="Z83" s="14"/>
      <c r="AA83" s="15" t="s">
        <v>28</v>
      </c>
      <c r="AB83" s="27" t="s">
        <v>381</v>
      </c>
      <c r="AC83" s="8">
        <v>2023</v>
      </c>
      <c r="AD83" s="8" t="s">
        <v>58</v>
      </c>
    </row>
    <row r="84" spans="1:30" ht="30" x14ac:dyDescent="0.25">
      <c r="A84" s="29" t="s">
        <v>382</v>
      </c>
      <c r="B84" s="8" t="s">
        <v>23</v>
      </c>
      <c r="C84" s="13" t="s">
        <v>49</v>
      </c>
      <c r="D84" s="15" t="s">
        <v>383</v>
      </c>
      <c r="E84" s="13">
        <f t="shared" si="2"/>
        <v>1</v>
      </c>
      <c r="F84" s="13" t="e">
        <f>VLOOKUP(D84,'[1]GESTIÓN CONTRAC FONAM NACION'!$AC:$AE,2,FALSE)</f>
        <v>#REF!</v>
      </c>
      <c r="G84" s="13" t="e">
        <f t="shared" si="3"/>
        <v>#REF!</v>
      </c>
      <c r="H84" s="21">
        <v>44984</v>
      </c>
      <c r="I84" s="22" t="s">
        <v>384</v>
      </c>
      <c r="J84" s="23"/>
      <c r="K84" s="13" t="s">
        <v>52</v>
      </c>
      <c r="L84" s="24" t="s">
        <v>53</v>
      </c>
      <c r="M84" s="23"/>
      <c r="N84" s="23"/>
      <c r="O84" s="31">
        <v>1700220</v>
      </c>
      <c r="P84" s="26" t="e">
        <v>#VALUE!</v>
      </c>
      <c r="Q84" s="13" t="s">
        <v>54</v>
      </c>
      <c r="R84" s="13" t="s">
        <v>55</v>
      </c>
      <c r="S84" s="115" t="s">
        <v>1352</v>
      </c>
      <c r="T84" s="55"/>
      <c r="U84" s="55">
        <v>87490974</v>
      </c>
      <c r="V84" s="35" t="s">
        <v>129</v>
      </c>
      <c r="W84" s="13">
        <v>307</v>
      </c>
      <c r="X84" s="14">
        <v>44984</v>
      </c>
      <c r="Y84" s="14">
        <v>45290</v>
      </c>
      <c r="Z84" s="14"/>
      <c r="AA84" s="15" t="s">
        <v>28</v>
      </c>
      <c r="AB84" s="27" t="s">
        <v>385</v>
      </c>
      <c r="AC84" s="8">
        <v>2023</v>
      </c>
      <c r="AD84" s="8" t="s">
        <v>58</v>
      </c>
    </row>
    <row r="85" spans="1:30" x14ac:dyDescent="0.25">
      <c r="A85" s="9" t="s">
        <v>386</v>
      </c>
      <c r="B85" s="8" t="s">
        <v>23</v>
      </c>
      <c r="C85" s="13" t="s">
        <v>49</v>
      </c>
      <c r="D85" s="13" t="s">
        <v>387</v>
      </c>
      <c r="E85" s="13">
        <f t="shared" si="2"/>
        <v>1</v>
      </c>
      <c r="F85" s="13" t="e">
        <f>VLOOKUP(D85,'[1]GESTIÓN CONTRAC FONAM NACION'!$AC:$AE,2,FALSE)</f>
        <v>#REF!</v>
      </c>
      <c r="G85" s="13" t="e">
        <f t="shared" si="3"/>
        <v>#REF!</v>
      </c>
      <c r="H85" s="21">
        <v>44981</v>
      </c>
      <c r="I85" s="22" t="s">
        <v>388</v>
      </c>
      <c r="J85" s="23"/>
      <c r="K85" s="13" t="s">
        <v>52</v>
      </c>
      <c r="L85" s="24" t="s">
        <v>53</v>
      </c>
      <c r="M85" s="23"/>
      <c r="N85" s="23"/>
      <c r="O85" s="25">
        <v>1497991</v>
      </c>
      <c r="P85" s="26" t="e">
        <v>#VALUE!</v>
      </c>
      <c r="Q85" s="13" t="s">
        <v>54</v>
      </c>
      <c r="R85" s="13" t="s">
        <v>55</v>
      </c>
      <c r="S85" s="114" t="s">
        <v>1353</v>
      </c>
      <c r="T85" s="26"/>
      <c r="U85" s="26">
        <v>1193558791</v>
      </c>
      <c r="V85" s="13" t="s">
        <v>116</v>
      </c>
      <c r="W85" s="13">
        <v>303</v>
      </c>
      <c r="X85" s="14">
        <v>44981</v>
      </c>
      <c r="Y85" s="14">
        <v>45290</v>
      </c>
      <c r="Z85" s="14"/>
      <c r="AA85" s="15" t="s">
        <v>28</v>
      </c>
      <c r="AB85" s="27" t="s">
        <v>389</v>
      </c>
      <c r="AC85" s="8">
        <v>2023</v>
      </c>
      <c r="AD85" s="8" t="s">
        <v>58</v>
      </c>
    </row>
    <row r="86" spans="1:30" x14ac:dyDescent="0.25">
      <c r="A86" s="9" t="s">
        <v>390</v>
      </c>
      <c r="B86" s="8" t="s">
        <v>23</v>
      </c>
      <c r="C86" s="13" t="s">
        <v>49</v>
      </c>
      <c r="D86" s="13" t="s">
        <v>391</v>
      </c>
      <c r="E86" s="13">
        <f t="shared" si="2"/>
        <v>2</v>
      </c>
      <c r="F86" s="13" t="e">
        <f>VLOOKUP(D86,'[1]GESTIÓN CONTRAC FONAM NACION'!$AC:$AE,2,FALSE)</f>
        <v>#REF!</v>
      </c>
      <c r="G86" s="13" t="e">
        <f t="shared" si="3"/>
        <v>#REF!</v>
      </c>
      <c r="H86" s="21">
        <v>44981</v>
      </c>
      <c r="I86" s="22" t="s">
        <v>392</v>
      </c>
      <c r="J86" s="23"/>
      <c r="K86" s="13" t="s">
        <v>52</v>
      </c>
      <c r="L86" s="24" t="s">
        <v>53</v>
      </c>
      <c r="M86" s="23"/>
      <c r="N86" s="23"/>
      <c r="O86" s="25">
        <v>3399000</v>
      </c>
      <c r="P86" s="26" t="e">
        <v>#VALUE!</v>
      </c>
      <c r="Q86" s="13" t="s">
        <v>54</v>
      </c>
      <c r="R86" s="13" t="s">
        <v>55</v>
      </c>
      <c r="S86" s="114" t="s">
        <v>1354</v>
      </c>
      <c r="T86" s="26"/>
      <c r="U86" s="26">
        <v>1152689538</v>
      </c>
      <c r="V86" s="13" t="s">
        <v>116</v>
      </c>
      <c r="W86" s="13">
        <v>120</v>
      </c>
      <c r="X86" s="14">
        <v>44981</v>
      </c>
      <c r="Y86" s="14">
        <v>45101</v>
      </c>
      <c r="Z86" s="14"/>
      <c r="AA86" s="15" t="s">
        <v>56</v>
      </c>
      <c r="AB86" s="27" t="s">
        <v>393</v>
      </c>
      <c r="AC86" s="8">
        <v>2023</v>
      </c>
      <c r="AD86" s="8" t="s">
        <v>58</v>
      </c>
    </row>
    <row r="87" spans="1:30" x14ac:dyDescent="0.25">
      <c r="A87" s="29" t="s">
        <v>394</v>
      </c>
      <c r="B87" s="8" t="s">
        <v>23</v>
      </c>
      <c r="C87" s="13" t="s">
        <v>49</v>
      </c>
      <c r="D87" s="13" t="s">
        <v>395</v>
      </c>
      <c r="E87" s="13">
        <f t="shared" si="2"/>
        <v>1</v>
      </c>
      <c r="F87" s="13" t="e">
        <f>VLOOKUP(D87,'[1]GESTIÓN CONTRAC FONAM NACION'!$AC:$AE,2,FALSE)</f>
        <v>#REF!</v>
      </c>
      <c r="G87" s="13" t="e">
        <f t="shared" si="3"/>
        <v>#REF!</v>
      </c>
      <c r="H87" s="21">
        <v>44981</v>
      </c>
      <c r="I87" s="22" t="s">
        <v>396</v>
      </c>
      <c r="J87" s="23"/>
      <c r="K87" s="13" t="s">
        <v>52</v>
      </c>
      <c r="L87" s="24" t="s">
        <v>53</v>
      </c>
      <c r="M87" s="23"/>
      <c r="N87" s="23"/>
      <c r="O87" s="25">
        <v>2481571</v>
      </c>
      <c r="P87" s="26" t="e">
        <v>#VALUE!</v>
      </c>
      <c r="Q87" s="13" t="s">
        <v>54</v>
      </c>
      <c r="R87" s="13" t="s">
        <v>55</v>
      </c>
      <c r="S87" s="114" t="s">
        <v>1355</v>
      </c>
      <c r="T87" s="26"/>
      <c r="U87" s="26">
        <v>1083922055</v>
      </c>
      <c r="V87" s="13" t="s">
        <v>106</v>
      </c>
      <c r="W87" s="13">
        <v>303</v>
      </c>
      <c r="X87" s="14">
        <v>44981</v>
      </c>
      <c r="Y87" s="14">
        <v>45290</v>
      </c>
      <c r="Z87" s="14"/>
      <c r="AA87" s="15" t="s">
        <v>28</v>
      </c>
      <c r="AB87" s="27" t="s">
        <v>397</v>
      </c>
      <c r="AC87" s="8">
        <v>2023</v>
      </c>
      <c r="AD87" s="8" t="s">
        <v>58</v>
      </c>
    </row>
    <row r="88" spans="1:30" x14ac:dyDescent="0.25">
      <c r="A88" s="29" t="s">
        <v>398</v>
      </c>
      <c r="B88" s="8" t="s">
        <v>23</v>
      </c>
      <c r="C88" s="13" t="s">
        <v>49</v>
      </c>
      <c r="D88" s="13" t="s">
        <v>399</v>
      </c>
      <c r="E88" s="13">
        <f t="shared" si="2"/>
        <v>1</v>
      </c>
      <c r="F88" s="13" t="e">
        <f>VLOOKUP(D88,'[1]GESTIÓN CONTRAC FONAM NACION'!$AC:$AE,2,FALSE)</f>
        <v>#REF!</v>
      </c>
      <c r="G88" s="13" t="e">
        <f t="shared" si="3"/>
        <v>#REF!</v>
      </c>
      <c r="H88" s="21">
        <v>44984</v>
      </c>
      <c r="I88" s="22" t="s">
        <v>400</v>
      </c>
      <c r="J88" s="23"/>
      <c r="K88" s="13" t="s">
        <v>52</v>
      </c>
      <c r="L88" s="24" t="s">
        <v>53</v>
      </c>
      <c r="M88" s="23"/>
      <c r="N88" s="23"/>
      <c r="O88" s="25">
        <v>1700220</v>
      </c>
      <c r="P88" s="26">
        <v>7027576</v>
      </c>
      <c r="Q88" s="13" t="s">
        <v>54</v>
      </c>
      <c r="R88" s="13" t="s">
        <v>55</v>
      </c>
      <c r="S88" s="114" t="s">
        <v>1356</v>
      </c>
      <c r="T88" s="26"/>
      <c r="U88" s="26">
        <v>4764070</v>
      </c>
      <c r="V88" s="35" t="s">
        <v>184</v>
      </c>
      <c r="W88" s="13">
        <v>307</v>
      </c>
      <c r="X88" s="14">
        <v>44984</v>
      </c>
      <c r="Y88" s="14">
        <v>45137</v>
      </c>
      <c r="Z88" s="14">
        <v>45146</v>
      </c>
      <c r="AA88" s="15" t="s">
        <v>56</v>
      </c>
      <c r="AB88" s="27" t="s">
        <v>401</v>
      </c>
      <c r="AC88" s="8">
        <v>2023</v>
      </c>
      <c r="AD88" s="8" t="s">
        <v>58</v>
      </c>
    </row>
    <row r="89" spans="1:30" x14ac:dyDescent="0.25">
      <c r="A89" s="29" t="s">
        <v>402</v>
      </c>
      <c r="B89" s="8" t="s">
        <v>23</v>
      </c>
      <c r="C89" s="13" t="s">
        <v>49</v>
      </c>
      <c r="D89" s="13" t="s">
        <v>403</v>
      </c>
      <c r="E89" s="13">
        <f t="shared" si="2"/>
        <v>1</v>
      </c>
      <c r="F89" s="13" t="e">
        <f>VLOOKUP(D89,'[1]GESTIÓN CONTRAC FONAM NACION'!$AC:$AE,2,FALSE)</f>
        <v>#REF!</v>
      </c>
      <c r="G89" s="13" t="e">
        <f t="shared" si="3"/>
        <v>#REF!</v>
      </c>
      <c r="H89" s="21">
        <v>44984</v>
      </c>
      <c r="I89" s="22" t="s">
        <v>404</v>
      </c>
      <c r="J89" s="23"/>
      <c r="K89" s="13" t="s">
        <v>52</v>
      </c>
      <c r="L89" s="24" t="s">
        <v>53</v>
      </c>
      <c r="M89" s="23"/>
      <c r="N89" s="23"/>
      <c r="O89" s="25">
        <v>1497991</v>
      </c>
      <c r="P89" s="26" t="e">
        <v>#VALUE!</v>
      </c>
      <c r="Q89" s="13" t="s">
        <v>54</v>
      </c>
      <c r="R89" s="13" t="s">
        <v>55</v>
      </c>
      <c r="S89" s="114" t="s">
        <v>405</v>
      </c>
      <c r="T89" s="26"/>
      <c r="U89" s="26" t="s">
        <v>405</v>
      </c>
      <c r="V89" s="13" t="s">
        <v>116</v>
      </c>
      <c r="W89" s="13">
        <v>307</v>
      </c>
      <c r="X89" s="14">
        <v>44984</v>
      </c>
      <c r="Y89" s="14">
        <v>45290</v>
      </c>
      <c r="Z89" s="14"/>
      <c r="AA89" s="15" t="s">
        <v>28</v>
      </c>
      <c r="AB89" s="27" t="s">
        <v>406</v>
      </c>
      <c r="AC89" s="8">
        <v>2023</v>
      </c>
      <c r="AD89" s="8" t="s">
        <v>58</v>
      </c>
    </row>
    <row r="90" spans="1:30" x14ac:dyDescent="0.25">
      <c r="A90" s="29" t="s">
        <v>407</v>
      </c>
      <c r="B90" s="8" t="s">
        <v>23</v>
      </c>
      <c r="C90" s="13" t="s">
        <v>49</v>
      </c>
      <c r="D90" s="13" t="s">
        <v>408</v>
      </c>
      <c r="E90" s="13">
        <f t="shared" si="2"/>
        <v>2</v>
      </c>
      <c r="F90" s="13" t="e">
        <f>VLOOKUP(D90,'[1]GESTIÓN CONTRAC FONAM NACION'!$AC:$AE,2,FALSE)</f>
        <v>#REF!</v>
      </c>
      <c r="G90" s="13" t="e">
        <f t="shared" si="3"/>
        <v>#REF!</v>
      </c>
      <c r="H90" s="21">
        <v>44984</v>
      </c>
      <c r="I90" s="22" t="s">
        <v>409</v>
      </c>
      <c r="J90" s="23"/>
      <c r="K90" s="13" t="s">
        <v>52</v>
      </c>
      <c r="L90" s="24" t="s">
        <v>53</v>
      </c>
      <c r="M90" s="23"/>
      <c r="N90" s="23"/>
      <c r="O90" s="25">
        <v>3889578</v>
      </c>
      <c r="P90" s="26" t="e">
        <v>#VALUE!</v>
      </c>
      <c r="Q90" s="13" t="s">
        <v>54</v>
      </c>
      <c r="R90" s="13" t="s">
        <v>55</v>
      </c>
      <c r="S90" s="114" t="s">
        <v>1357</v>
      </c>
      <c r="T90" s="26"/>
      <c r="U90" s="26">
        <v>1020440251</v>
      </c>
      <c r="V90" s="13" t="s">
        <v>116</v>
      </c>
      <c r="W90" s="13">
        <v>120</v>
      </c>
      <c r="X90" s="14">
        <v>44985</v>
      </c>
      <c r="Y90" s="14">
        <v>45104</v>
      </c>
      <c r="Z90" s="14"/>
      <c r="AA90" s="15" t="s">
        <v>56</v>
      </c>
      <c r="AB90" s="27" t="s">
        <v>410</v>
      </c>
      <c r="AC90" s="8">
        <v>2023</v>
      </c>
      <c r="AD90" s="8" t="s">
        <v>58</v>
      </c>
    </row>
    <row r="91" spans="1:30" x14ac:dyDescent="0.25">
      <c r="A91" s="29" t="s">
        <v>411</v>
      </c>
      <c r="B91" s="8" t="s">
        <v>23</v>
      </c>
      <c r="C91" s="13" t="s">
        <v>49</v>
      </c>
      <c r="D91" s="13" t="s">
        <v>412</v>
      </c>
      <c r="E91" s="13">
        <f t="shared" si="2"/>
        <v>1</v>
      </c>
      <c r="F91" s="13" t="e">
        <f>VLOOKUP(D91,'[1]GESTIÓN CONTRAC FONAM NACION'!$AC:$AE,2,FALSE)</f>
        <v>#REF!</v>
      </c>
      <c r="G91" s="13" t="e">
        <f t="shared" si="3"/>
        <v>#REF!</v>
      </c>
      <c r="H91" s="21">
        <v>44985</v>
      </c>
      <c r="I91" s="22" t="s">
        <v>413</v>
      </c>
      <c r="J91" s="23"/>
      <c r="K91" s="13" t="s">
        <v>52</v>
      </c>
      <c r="L91" s="24" t="s">
        <v>53</v>
      </c>
      <c r="M91" s="23"/>
      <c r="N91" s="23"/>
      <c r="O91" s="25">
        <v>1497991</v>
      </c>
      <c r="P91" s="26" t="e">
        <v>#VALUE!</v>
      </c>
      <c r="Q91" s="13" t="s">
        <v>54</v>
      </c>
      <c r="R91" s="13" t="s">
        <v>55</v>
      </c>
      <c r="S91" s="114" t="s">
        <v>1358</v>
      </c>
      <c r="T91" s="26"/>
      <c r="U91" s="26">
        <v>76296659</v>
      </c>
      <c r="V91" s="13" t="s">
        <v>189</v>
      </c>
      <c r="W91" s="13">
        <v>306</v>
      </c>
      <c r="X91" s="14">
        <v>44985</v>
      </c>
      <c r="Y91" s="14">
        <v>45290</v>
      </c>
      <c r="Z91" s="14"/>
      <c r="AA91" s="15" t="s">
        <v>28</v>
      </c>
      <c r="AB91" s="27" t="s">
        <v>414</v>
      </c>
      <c r="AC91" s="8">
        <v>2023</v>
      </c>
      <c r="AD91" s="8" t="s">
        <v>58</v>
      </c>
    </row>
    <row r="92" spans="1:30" x14ac:dyDescent="0.25">
      <c r="A92" s="9" t="s">
        <v>415</v>
      </c>
      <c r="B92" s="8" t="s">
        <v>23</v>
      </c>
      <c r="C92" s="13" t="s">
        <v>49</v>
      </c>
      <c r="D92" s="15" t="s">
        <v>416</v>
      </c>
      <c r="E92" s="13">
        <f t="shared" si="2"/>
        <v>1</v>
      </c>
      <c r="F92" s="13" t="e">
        <f>VLOOKUP(D92,'[1]GESTIÓN CONTRAC FONAM NACION'!$AC:$AE,2,FALSE)</f>
        <v>#REF!</v>
      </c>
      <c r="G92" s="13" t="e">
        <f t="shared" si="3"/>
        <v>#REF!</v>
      </c>
      <c r="H92" s="21">
        <v>44986</v>
      </c>
      <c r="I92" s="22" t="s">
        <v>417</v>
      </c>
      <c r="J92" s="23"/>
      <c r="K92" s="13" t="s">
        <v>52</v>
      </c>
      <c r="L92" s="24" t="s">
        <v>53</v>
      </c>
      <c r="M92" s="23"/>
      <c r="N92" s="23"/>
      <c r="O92" s="34">
        <v>1497991</v>
      </c>
      <c r="P92" s="26" t="e">
        <v>#VALUE!</v>
      </c>
      <c r="Q92" s="13" t="s">
        <v>54</v>
      </c>
      <c r="R92" s="13" t="s">
        <v>55</v>
      </c>
      <c r="S92" s="115" t="s">
        <v>1359</v>
      </c>
      <c r="T92" s="55"/>
      <c r="U92" s="55">
        <v>7561811</v>
      </c>
      <c r="V92" s="13" t="s">
        <v>189</v>
      </c>
      <c r="W92" s="13">
        <v>303</v>
      </c>
      <c r="X92" s="14">
        <v>44986</v>
      </c>
      <c r="Y92" s="14">
        <v>45290</v>
      </c>
      <c r="Z92" s="14"/>
      <c r="AA92" s="15" t="s">
        <v>28</v>
      </c>
      <c r="AB92" s="27" t="s">
        <v>418</v>
      </c>
      <c r="AC92" s="8">
        <v>2023</v>
      </c>
      <c r="AD92" s="8" t="s">
        <v>58</v>
      </c>
    </row>
    <row r="93" spans="1:30" x14ac:dyDescent="0.25">
      <c r="A93" s="9" t="s">
        <v>419</v>
      </c>
      <c r="B93" s="8" t="s">
        <v>23</v>
      </c>
      <c r="C93" s="13" t="s">
        <v>49</v>
      </c>
      <c r="D93" s="8" t="s">
        <v>420</v>
      </c>
      <c r="E93" s="13">
        <f t="shared" si="2"/>
        <v>1</v>
      </c>
      <c r="F93" s="13" t="e">
        <f>VLOOKUP(D93,'[1]GESTIÓN CONTRAC FONAM NACION'!$AC:$AE,2,FALSE)</f>
        <v>#REF!</v>
      </c>
      <c r="G93" s="13" t="e">
        <f t="shared" si="3"/>
        <v>#REF!</v>
      </c>
      <c r="H93" s="21">
        <v>44987</v>
      </c>
      <c r="I93" s="22" t="s">
        <v>421</v>
      </c>
      <c r="J93" s="23"/>
      <c r="K93" s="13" t="s">
        <v>52</v>
      </c>
      <c r="L93" s="24" t="s">
        <v>53</v>
      </c>
      <c r="M93" s="23"/>
      <c r="N93" s="23"/>
      <c r="O93" s="34">
        <v>6884546</v>
      </c>
      <c r="P93" s="26" t="e">
        <v>#VALUE!</v>
      </c>
      <c r="Q93" s="13" t="s">
        <v>54</v>
      </c>
      <c r="R93" s="13" t="s">
        <v>55</v>
      </c>
      <c r="S93" s="115" t="s">
        <v>1360</v>
      </c>
      <c r="T93" s="28"/>
      <c r="U93" s="28">
        <v>1053803622</v>
      </c>
      <c r="V93" s="13" t="s">
        <v>27</v>
      </c>
      <c r="W93" s="13">
        <v>303</v>
      </c>
      <c r="X93" s="14">
        <v>44987</v>
      </c>
      <c r="Y93" s="14">
        <v>45290</v>
      </c>
      <c r="Z93" s="14"/>
      <c r="AA93" s="15" t="s">
        <v>28</v>
      </c>
      <c r="AB93" s="27" t="s">
        <v>422</v>
      </c>
      <c r="AC93" s="8">
        <v>2023</v>
      </c>
      <c r="AD93" s="8" t="s">
        <v>58</v>
      </c>
    </row>
    <row r="94" spans="1:30" x14ac:dyDescent="0.25">
      <c r="A94" s="9" t="s">
        <v>423</v>
      </c>
      <c r="B94" s="8" t="s">
        <v>23</v>
      </c>
      <c r="C94" s="13" t="s">
        <v>49</v>
      </c>
      <c r="D94" s="13" t="s">
        <v>424</v>
      </c>
      <c r="E94" s="13">
        <f t="shared" si="2"/>
        <v>1</v>
      </c>
      <c r="F94" s="13" t="e">
        <f>VLOOKUP(D94,'[1]GESTIÓN CONTRAC FONAM NACION'!$AC:$AE,2,FALSE)</f>
        <v>#REF!</v>
      </c>
      <c r="G94" s="13" t="e">
        <f t="shared" si="3"/>
        <v>#REF!</v>
      </c>
      <c r="H94" s="21">
        <v>44988</v>
      </c>
      <c r="I94" s="22" t="s">
        <v>425</v>
      </c>
      <c r="J94" s="23"/>
      <c r="K94" s="13" t="s">
        <v>52</v>
      </c>
      <c r="L94" s="24" t="s">
        <v>53</v>
      </c>
      <c r="M94" s="23"/>
      <c r="N94" s="23"/>
      <c r="O94" s="25">
        <v>1700220</v>
      </c>
      <c r="P94" s="26" t="e">
        <v>#VALUE!</v>
      </c>
      <c r="Q94" s="13" t="s">
        <v>54</v>
      </c>
      <c r="R94" s="13" t="s">
        <v>55</v>
      </c>
      <c r="S94" s="114" t="s">
        <v>1361</v>
      </c>
      <c r="T94" s="26"/>
      <c r="U94" s="26">
        <v>1007061882</v>
      </c>
      <c r="V94" s="13" t="s">
        <v>189</v>
      </c>
      <c r="W94" s="13">
        <v>303</v>
      </c>
      <c r="X94" s="14">
        <v>44988</v>
      </c>
      <c r="Y94" s="14">
        <v>45290</v>
      </c>
      <c r="Z94" s="14"/>
      <c r="AA94" s="15" t="s">
        <v>28</v>
      </c>
      <c r="AB94" s="27" t="s">
        <v>426</v>
      </c>
      <c r="AC94" s="8">
        <v>2023</v>
      </c>
      <c r="AD94" s="8" t="s">
        <v>58</v>
      </c>
    </row>
    <row r="95" spans="1:30" x14ac:dyDescent="0.25">
      <c r="A95" s="9" t="s">
        <v>427</v>
      </c>
      <c r="B95" s="8" t="s">
        <v>23</v>
      </c>
      <c r="C95" s="13" t="s">
        <v>49</v>
      </c>
      <c r="D95" s="15" t="s">
        <v>428</v>
      </c>
      <c r="E95" s="13">
        <f t="shared" si="2"/>
        <v>1</v>
      </c>
      <c r="F95" s="13" t="e">
        <f>VLOOKUP(D95,'[1]GESTIÓN CONTRAC FONAM NACION'!$AC:$AE,2,FALSE)</f>
        <v>#REF!</v>
      </c>
      <c r="G95" s="13" t="e">
        <f t="shared" si="3"/>
        <v>#REF!</v>
      </c>
      <c r="H95" s="21">
        <v>44988</v>
      </c>
      <c r="I95" s="22" t="s">
        <v>429</v>
      </c>
      <c r="J95" s="23"/>
      <c r="K95" s="13" t="s">
        <v>52</v>
      </c>
      <c r="L95" s="24" t="s">
        <v>53</v>
      </c>
      <c r="M95" s="23"/>
      <c r="N95" s="23"/>
      <c r="O95" s="34">
        <v>1497991</v>
      </c>
      <c r="P95" s="26" t="e">
        <v>#VALUE!</v>
      </c>
      <c r="Q95" s="13" t="s">
        <v>54</v>
      </c>
      <c r="R95" s="13" t="s">
        <v>55</v>
      </c>
      <c r="S95" s="115" t="s">
        <v>1362</v>
      </c>
      <c r="T95" s="28"/>
      <c r="U95" s="28">
        <v>1061725057</v>
      </c>
      <c r="V95" s="13" t="s">
        <v>189</v>
      </c>
      <c r="W95" s="13">
        <v>303</v>
      </c>
      <c r="X95" s="14">
        <v>44988</v>
      </c>
      <c r="Y95" s="14">
        <v>45290</v>
      </c>
      <c r="Z95" s="14"/>
      <c r="AA95" s="15" t="s">
        <v>28</v>
      </c>
      <c r="AB95" s="27" t="s">
        <v>430</v>
      </c>
      <c r="AC95" s="8">
        <v>2023</v>
      </c>
      <c r="AD95" s="8" t="s">
        <v>58</v>
      </c>
    </row>
    <row r="96" spans="1:30" x14ac:dyDescent="0.25">
      <c r="A96" s="9" t="s">
        <v>431</v>
      </c>
      <c r="B96" s="8" t="s">
        <v>23</v>
      </c>
      <c r="C96" s="13" t="s">
        <v>49</v>
      </c>
      <c r="D96" s="15" t="s">
        <v>432</v>
      </c>
      <c r="E96" s="13">
        <f t="shared" si="2"/>
        <v>1</v>
      </c>
      <c r="F96" s="13" t="e">
        <f>VLOOKUP(D96,'[1]GESTIÓN CONTRAC FONAM NACION'!$AC:$AE,2,FALSE)</f>
        <v>#REF!</v>
      </c>
      <c r="G96" s="13" t="e">
        <f t="shared" si="3"/>
        <v>#REF!</v>
      </c>
      <c r="H96" s="21">
        <v>44991</v>
      </c>
      <c r="I96" s="22" t="s">
        <v>433</v>
      </c>
      <c r="J96" s="23"/>
      <c r="K96" s="13" t="s">
        <v>52</v>
      </c>
      <c r="L96" s="24" t="s">
        <v>53</v>
      </c>
      <c r="M96" s="23"/>
      <c r="N96" s="23"/>
      <c r="O96" s="34">
        <v>3889578</v>
      </c>
      <c r="P96" s="26" t="e">
        <v>#VALUE!</v>
      </c>
      <c r="Q96" s="13" t="s">
        <v>54</v>
      </c>
      <c r="R96" s="13" t="s">
        <v>55</v>
      </c>
      <c r="S96" s="115" t="s">
        <v>1363</v>
      </c>
      <c r="T96" s="28"/>
      <c r="U96" s="28">
        <v>1085258258</v>
      </c>
      <c r="V96" s="13" t="s">
        <v>129</v>
      </c>
      <c r="W96" s="13">
        <v>120</v>
      </c>
      <c r="X96" s="14">
        <v>44991</v>
      </c>
      <c r="Y96" s="14">
        <v>45113</v>
      </c>
      <c r="Z96" s="14"/>
      <c r="AA96" s="15" t="s">
        <v>56</v>
      </c>
      <c r="AB96" s="27" t="s">
        <v>434</v>
      </c>
      <c r="AC96" s="8">
        <v>2023</v>
      </c>
      <c r="AD96" s="8" t="s">
        <v>58</v>
      </c>
    </row>
    <row r="97" spans="1:30" x14ac:dyDescent="0.25">
      <c r="A97" s="9" t="s">
        <v>435</v>
      </c>
      <c r="B97" s="8" t="s">
        <v>23</v>
      </c>
      <c r="C97" s="13" t="s">
        <v>49</v>
      </c>
      <c r="D97" s="15" t="s">
        <v>436</v>
      </c>
      <c r="E97" s="13">
        <f t="shared" si="2"/>
        <v>2</v>
      </c>
      <c r="F97" s="13" t="e">
        <f>VLOOKUP(D97,'[1]GESTIÓN CONTRAC FONAM NACION'!$AC:$AE,2,FALSE)</f>
        <v>#REF!</v>
      </c>
      <c r="G97" s="13" t="e">
        <f t="shared" si="3"/>
        <v>#REF!</v>
      </c>
      <c r="H97" s="21">
        <v>44991</v>
      </c>
      <c r="I97" s="22" t="s">
        <v>437</v>
      </c>
      <c r="J97" s="23"/>
      <c r="K97" s="13" t="s">
        <v>52</v>
      </c>
      <c r="L97" s="24" t="s">
        <v>53</v>
      </c>
      <c r="M97" s="23"/>
      <c r="N97" s="23"/>
      <c r="O97" s="34">
        <v>3889578</v>
      </c>
      <c r="P97" s="26" t="e">
        <v>#VALUE!</v>
      </c>
      <c r="Q97" s="13" t="s">
        <v>54</v>
      </c>
      <c r="R97" s="13" t="s">
        <v>55</v>
      </c>
      <c r="S97" s="115" t="s">
        <v>1364</v>
      </c>
      <c r="T97" s="28"/>
      <c r="U97" s="28">
        <v>87065070</v>
      </c>
      <c r="V97" s="13" t="s">
        <v>129</v>
      </c>
      <c r="W97" s="13">
        <v>120</v>
      </c>
      <c r="X97" s="14">
        <v>44991</v>
      </c>
      <c r="Y97" s="14">
        <v>45112</v>
      </c>
      <c r="Z97" s="14"/>
      <c r="AA97" s="15" t="s">
        <v>56</v>
      </c>
      <c r="AB97" s="27" t="s">
        <v>438</v>
      </c>
      <c r="AC97" s="8">
        <v>2023</v>
      </c>
      <c r="AD97" s="8" t="s">
        <v>58</v>
      </c>
    </row>
    <row r="98" spans="1:30" x14ac:dyDescent="0.25">
      <c r="A98" s="9" t="s">
        <v>439</v>
      </c>
      <c r="B98" s="8" t="s">
        <v>23</v>
      </c>
      <c r="C98" s="13" t="s">
        <v>49</v>
      </c>
      <c r="D98" s="15" t="s">
        <v>440</v>
      </c>
      <c r="E98" s="13">
        <f t="shared" si="2"/>
        <v>2</v>
      </c>
      <c r="F98" s="13" t="e">
        <f>VLOOKUP(D98,'[1]GESTIÓN CONTRAC FONAM NACION'!$AC:$AE,2,FALSE)</f>
        <v>#REF!</v>
      </c>
      <c r="G98" s="13" t="e">
        <f t="shared" si="3"/>
        <v>#REF!</v>
      </c>
      <c r="H98" s="21">
        <v>44991</v>
      </c>
      <c r="I98" s="22" t="s">
        <v>441</v>
      </c>
      <c r="J98" s="23"/>
      <c r="K98" s="13" t="s">
        <v>52</v>
      </c>
      <c r="L98" s="24" t="s">
        <v>53</v>
      </c>
      <c r="M98" s="23"/>
      <c r="N98" s="23"/>
      <c r="O98" s="34">
        <v>3535980</v>
      </c>
      <c r="P98" s="26" t="e">
        <v>#VALUE!</v>
      </c>
      <c r="Q98" s="13" t="s">
        <v>54</v>
      </c>
      <c r="R98" s="13" t="s">
        <v>55</v>
      </c>
      <c r="S98" s="115" t="s">
        <v>1365</v>
      </c>
      <c r="T98" s="28"/>
      <c r="U98" s="28">
        <v>1087646521</v>
      </c>
      <c r="V98" s="13" t="s">
        <v>129</v>
      </c>
      <c r="W98" s="13">
        <v>120</v>
      </c>
      <c r="X98" s="14">
        <v>44991</v>
      </c>
      <c r="Y98" s="14">
        <v>45112</v>
      </c>
      <c r="Z98" s="14"/>
      <c r="AA98" s="15" t="s">
        <v>56</v>
      </c>
      <c r="AB98" s="27" t="s">
        <v>442</v>
      </c>
      <c r="AC98" s="8">
        <v>2023</v>
      </c>
      <c r="AD98" s="8" t="s">
        <v>58</v>
      </c>
    </row>
    <row r="99" spans="1:30" x14ac:dyDescent="0.25">
      <c r="A99" s="9" t="s">
        <v>443</v>
      </c>
      <c r="B99" s="8" t="s">
        <v>23</v>
      </c>
      <c r="C99" s="13" t="s">
        <v>49</v>
      </c>
      <c r="D99" s="15" t="s">
        <v>444</v>
      </c>
      <c r="E99" s="13">
        <f t="shared" si="2"/>
        <v>1</v>
      </c>
      <c r="F99" s="13" t="e">
        <f>VLOOKUP(D99,'[1]GESTIÓN CONTRAC FONAM NACION'!$AC:$AE,2,FALSE)</f>
        <v>#REF!</v>
      </c>
      <c r="G99" s="13" t="e">
        <f t="shared" si="3"/>
        <v>#REF!</v>
      </c>
      <c r="H99" s="21">
        <v>44991</v>
      </c>
      <c r="I99" s="22" t="s">
        <v>445</v>
      </c>
      <c r="J99" s="23"/>
      <c r="K99" s="13" t="s">
        <v>52</v>
      </c>
      <c r="L99" s="24" t="s">
        <v>53</v>
      </c>
      <c r="M99" s="23"/>
      <c r="N99" s="23"/>
      <c r="O99" s="34">
        <v>1700220</v>
      </c>
      <c r="P99" s="26" t="e">
        <v>#VALUE!</v>
      </c>
      <c r="Q99" s="13" t="s">
        <v>54</v>
      </c>
      <c r="R99" s="13" t="s">
        <v>55</v>
      </c>
      <c r="S99" s="115" t="s">
        <v>1366</v>
      </c>
      <c r="T99" s="28"/>
      <c r="U99" s="28">
        <v>1088536938</v>
      </c>
      <c r="V99" s="13" t="s">
        <v>134</v>
      </c>
      <c r="W99" s="13">
        <v>300</v>
      </c>
      <c r="X99" s="14">
        <v>44991</v>
      </c>
      <c r="Y99" s="14">
        <v>45290</v>
      </c>
      <c r="Z99" s="14"/>
      <c r="AA99" s="15" t="s">
        <v>28</v>
      </c>
      <c r="AB99" s="27" t="s">
        <v>446</v>
      </c>
      <c r="AC99" s="8">
        <v>2023</v>
      </c>
      <c r="AD99" s="8" t="s">
        <v>58</v>
      </c>
    </row>
    <row r="100" spans="1:30" x14ac:dyDescent="0.25">
      <c r="A100" s="9" t="s">
        <v>447</v>
      </c>
      <c r="B100" s="8" t="s">
        <v>23</v>
      </c>
      <c r="C100" s="13" t="s">
        <v>49</v>
      </c>
      <c r="D100" s="13" t="s">
        <v>448</v>
      </c>
      <c r="E100" s="13">
        <f t="shared" si="2"/>
        <v>1</v>
      </c>
      <c r="F100" s="13" t="e">
        <f>VLOOKUP(D100,'[1]GESTIÓN CONTRAC FONAM NACION'!$AC:$AE,2,FALSE)</f>
        <v>#REF!</v>
      </c>
      <c r="G100" s="13" t="e">
        <f t="shared" si="3"/>
        <v>#REF!</v>
      </c>
      <c r="H100" s="21">
        <v>44991</v>
      </c>
      <c r="I100" s="22" t="s">
        <v>449</v>
      </c>
      <c r="J100" s="23"/>
      <c r="K100" s="13" t="s">
        <v>52</v>
      </c>
      <c r="L100" s="24" t="s">
        <v>53</v>
      </c>
      <c r="M100" s="23"/>
      <c r="N100" s="23"/>
      <c r="O100" s="34">
        <v>1700220</v>
      </c>
      <c r="P100" s="26" t="e">
        <v>#VALUE!</v>
      </c>
      <c r="Q100" s="13" t="s">
        <v>54</v>
      </c>
      <c r="R100" s="13" t="s">
        <v>55</v>
      </c>
      <c r="S100" s="114" t="s">
        <v>1367</v>
      </c>
      <c r="T100" s="26"/>
      <c r="U100" s="26">
        <v>87248929</v>
      </c>
      <c r="V100" s="13" t="s">
        <v>184</v>
      </c>
      <c r="W100" s="13">
        <v>300</v>
      </c>
      <c r="X100" s="14">
        <v>44991</v>
      </c>
      <c r="Y100" s="14">
        <v>45290</v>
      </c>
      <c r="Z100" s="14"/>
      <c r="AA100" s="15" t="s">
        <v>28</v>
      </c>
      <c r="AB100" s="27" t="s">
        <v>450</v>
      </c>
      <c r="AC100" s="8">
        <v>2023</v>
      </c>
      <c r="AD100" s="8" t="s">
        <v>58</v>
      </c>
    </row>
    <row r="101" spans="1:30" x14ac:dyDescent="0.25">
      <c r="A101" s="9" t="s">
        <v>451</v>
      </c>
      <c r="B101" s="8" t="s">
        <v>23</v>
      </c>
      <c r="C101" s="13" t="s">
        <v>49</v>
      </c>
      <c r="D101" s="13" t="s">
        <v>452</v>
      </c>
      <c r="E101" s="13">
        <f t="shared" si="2"/>
        <v>1</v>
      </c>
      <c r="F101" s="13" t="e">
        <f>VLOOKUP(D101,'[1]GESTIÓN CONTRAC FONAM NACION'!$AC:$AE,2,FALSE)</f>
        <v>#REF!</v>
      </c>
      <c r="G101" s="13" t="e">
        <f t="shared" si="3"/>
        <v>#REF!</v>
      </c>
      <c r="H101" s="21">
        <v>44991</v>
      </c>
      <c r="I101" s="22" t="s">
        <v>453</v>
      </c>
      <c r="J101" s="23"/>
      <c r="K101" s="13" t="s">
        <v>52</v>
      </c>
      <c r="L101" s="24" t="s">
        <v>53</v>
      </c>
      <c r="M101" s="23"/>
      <c r="N101" s="23"/>
      <c r="O101" s="25">
        <v>3889578</v>
      </c>
      <c r="P101" s="26" t="e">
        <v>#VALUE!</v>
      </c>
      <c r="Q101" s="13" t="s">
        <v>54</v>
      </c>
      <c r="R101" s="13" t="s">
        <v>55</v>
      </c>
      <c r="S101" s="114" t="s">
        <v>1368</v>
      </c>
      <c r="T101" s="26"/>
      <c r="U101" s="26">
        <v>59314475</v>
      </c>
      <c r="V101" s="13" t="s">
        <v>129</v>
      </c>
      <c r="W101" s="13">
        <v>120</v>
      </c>
      <c r="X101" s="14">
        <v>44991</v>
      </c>
      <c r="Y101" s="14">
        <v>45112</v>
      </c>
      <c r="Z101" s="14"/>
      <c r="AA101" s="15" t="s">
        <v>56</v>
      </c>
      <c r="AB101" s="27" t="s">
        <v>454</v>
      </c>
      <c r="AC101" s="8">
        <v>2023</v>
      </c>
      <c r="AD101" s="8" t="s">
        <v>58</v>
      </c>
    </row>
    <row r="102" spans="1:30" x14ac:dyDescent="0.25">
      <c r="A102" s="9" t="s">
        <v>455</v>
      </c>
      <c r="B102" s="8" t="s">
        <v>23</v>
      </c>
      <c r="C102" s="13" t="s">
        <v>49</v>
      </c>
      <c r="D102" s="13" t="s">
        <v>456</v>
      </c>
      <c r="E102" s="13">
        <f t="shared" si="2"/>
        <v>1</v>
      </c>
      <c r="F102" s="13" t="e">
        <f>VLOOKUP(D102,'[1]GESTIÓN CONTRAC FONAM NACION'!$AC:$AE,2,FALSE)</f>
        <v>#REF!</v>
      </c>
      <c r="G102" s="13" t="e">
        <f t="shared" si="3"/>
        <v>#REF!</v>
      </c>
      <c r="H102" s="21">
        <v>44991</v>
      </c>
      <c r="I102" s="22" t="s">
        <v>457</v>
      </c>
      <c r="J102" s="23"/>
      <c r="K102" s="13" t="s">
        <v>52</v>
      </c>
      <c r="L102" s="24" t="s">
        <v>53</v>
      </c>
      <c r="M102" s="23"/>
      <c r="N102" s="23"/>
      <c r="O102" s="25">
        <v>1700220</v>
      </c>
      <c r="P102" s="26" t="e">
        <v>#VALUE!</v>
      </c>
      <c r="Q102" s="13" t="s">
        <v>54</v>
      </c>
      <c r="R102" s="13" t="s">
        <v>55</v>
      </c>
      <c r="S102" s="114" t="s">
        <v>1369</v>
      </c>
      <c r="T102" s="26"/>
      <c r="U102" s="26">
        <v>1087645515</v>
      </c>
      <c r="V102" s="13" t="s">
        <v>184</v>
      </c>
      <c r="W102" s="13">
        <v>300</v>
      </c>
      <c r="X102" s="14">
        <v>44991</v>
      </c>
      <c r="Y102" s="14">
        <v>45290</v>
      </c>
      <c r="Z102" s="14"/>
      <c r="AA102" s="15" t="s">
        <v>28</v>
      </c>
      <c r="AB102" s="27" t="s">
        <v>458</v>
      </c>
      <c r="AC102" s="8">
        <v>2023</v>
      </c>
      <c r="AD102" s="8" t="s">
        <v>58</v>
      </c>
    </row>
    <row r="103" spans="1:30" x14ac:dyDescent="0.25">
      <c r="A103" s="9" t="s">
        <v>459</v>
      </c>
      <c r="B103" s="8" t="s">
        <v>23</v>
      </c>
      <c r="C103" s="13" t="s">
        <v>49</v>
      </c>
      <c r="D103" s="13" t="s">
        <v>460</v>
      </c>
      <c r="E103" s="13">
        <f t="shared" si="2"/>
        <v>2</v>
      </c>
      <c r="F103" s="13" t="e">
        <f>VLOOKUP(D103,'[1]GESTIÓN CONTRAC FONAM NACION'!$AC:$AE,2,FALSE)</f>
        <v>#REF!</v>
      </c>
      <c r="G103" s="13" t="e">
        <f t="shared" si="3"/>
        <v>#REF!</v>
      </c>
      <c r="H103" s="21">
        <v>44991</v>
      </c>
      <c r="I103" s="22" t="s">
        <v>461</v>
      </c>
      <c r="J103" s="23"/>
      <c r="K103" s="13" t="s">
        <v>52</v>
      </c>
      <c r="L103" s="24" t="s">
        <v>53</v>
      </c>
      <c r="M103" s="23"/>
      <c r="N103" s="23"/>
      <c r="O103" s="25">
        <v>1497991</v>
      </c>
      <c r="P103" s="26" t="e">
        <v>#VALUE!</v>
      </c>
      <c r="Q103" s="13" t="s">
        <v>54</v>
      </c>
      <c r="R103" s="13" t="s">
        <v>55</v>
      </c>
      <c r="S103" s="114" t="s">
        <v>1370</v>
      </c>
      <c r="T103" s="26"/>
      <c r="U103" s="26">
        <v>34544209</v>
      </c>
      <c r="V103" s="13" t="s">
        <v>27</v>
      </c>
      <c r="W103" s="13">
        <v>120</v>
      </c>
      <c r="X103" s="14">
        <v>44991</v>
      </c>
      <c r="Y103" s="14">
        <v>45113</v>
      </c>
      <c r="Z103" s="14"/>
      <c r="AA103" s="15" t="s">
        <v>56</v>
      </c>
      <c r="AB103" s="27" t="s">
        <v>462</v>
      </c>
      <c r="AC103" s="8">
        <v>2023</v>
      </c>
      <c r="AD103" s="8" t="s">
        <v>58</v>
      </c>
    </row>
    <row r="104" spans="1:30" x14ac:dyDescent="0.25">
      <c r="A104" s="9" t="s">
        <v>463</v>
      </c>
      <c r="B104" s="8" t="s">
        <v>23</v>
      </c>
      <c r="C104" s="13" t="s">
        <v>49</v>
      </c>
      <c r="D104" s="13" t="s">
        <v>464</v>
      </c>
      <c r="E104" s="13">
        <f t="shared" si="2"/>
        <v>1</v>
      </c>
      <c r="F104" s="13" t="e">
        <f>VLOOKUP(D104,'[1]GESTIÓN CONTRAC FONAM NACION'!$AC:$AE,2,FALSE)</f>
        <v>#REF!</v>
      </c>
      <c r="G104" s="13" t="e">
        <f t="shared" si="3"/>
        <v>#REF!</v>
      </c>
      <c r="H104" s="21">
        <v>44991</v>
      </c>
      <c r="I104" s="8" t="s">
        <v>465</v>
      </c>
      <c r="J104" s="23"/>
      <c r="K104" s="13" t="s">
        <v>52</v>
      </c>
      <c r="L104" s="24" t="s">
        <v>53</v>
      </c>
      <c r="M104" s="23"/>
      <c r="N104" s="23"/>
      <c r="O104" s="25">
        <v>2481571</v>
      </c>
      <c r="P104" s="26" t="e">
        <v>#VALUE!</v>
      </c>
      <c r="Q104" s="13" t="s">
        <v>54</v>
      </c>
      <c r="R104" s="13" t="s">
        <v>55</v>
      </c>
      <c r="S104" s="114" t="s">
        <v>1371</v>
      </c>
      <c r="T104" s="26"/>
      <c r="U104" s="26">
        <v>36751992</v>
      </c>
      <c r="V104" s="13" t="s">
        <v>129</v>
      </c>
      <c r="W104" s="13">
        <v>300</v>
      </c>
      <c r="X104" s="14">
        <v>44991</v>
      </c>
      <c r="Y104" s="14">
        <v>45290</v>
      </c>
      <c r="Z104" s="14"/>
      <c r="AA104" s="15" t="s">
        <v>28</v>
      </c>
      <c r="AB104" s="27" t="s">
        <v>466</v>
      </c>
      <c r="AC104" s="8">
        <v>2023</v>
      </c>
      <c r="AD104" s="8" t="s">
        <v>58</v>
      </c>
    </row>
    <row r="105" spans="1:30" x14ac:dyDescent="0.25">
      <c r="A105" s="29" t="s">
        <v>467</v>
      </c>
      <c r="B105" s="8" t="s">
        <v>23</v>
      </c>
      <c r="C105" s="13" t="s">
        <v>49</v>
      </c>
      <c r="D105" s="13" t="s">
        <v>468</v>
      </c>
      <c r="E105" s="13">
        <f t="shared" si="2"/>
        <v>1</v>
      </c>
      <c r="F105" s="13" t="e">
        <f>VLOOKUP(D105,'[1]GESTIÓN CONTRAC FONAM NACION'!$AC:$AE,2,FALSE)</f>
        <v>#REF!</v>
      </c>
      <c r="G105" s="13" t="e">
        <f t="shared" si="3"/>
        <v>#REF!</v>
      </c>
      <c r="H105" s="21">
        <v>44991</v>
      </c>
      <c r="I105" s="22" t="s">
        <v>469</v>
      </c>
      <c r="J105" s="23"/>
      <c r="K105" s="13" t="s">
        <v>52</v>
      </c>
      <c r="L105" s="24" t="s">
        <v>53</v>
      </c>
      <c r="M105" s="23"/>
      <c r="N105" s="23"/>
      <c r="O105" s="25">
        <v>1700220</v>
      </c>
      <c r="P105" s="26" t="e">
        <v>#VALUE!</v>
      </c>
      <c r="Q105" s="13" t="s">
        <v>54</v>
      </c>
      <c r="R105" s="13" t="s">
        <v>55</v>
      </c>
      <c r="S105" s="114" t="s">
        <v>1372</v>
      </c>
      <c r="T105" s="26"/>
      <c r="U105" s="26">
        <v>1093534535</v>
      </c>
      <c r="V105" s="13" t="s">
        <v>134</v>
      </c>
      <c r="W105" s="13">
        <v>300</v>
      </c>
      <c r="X105" s="14">
        <v>44991</v>
      </c>
      <c r="Y105" s="14">
        <v>45290</v>
      </c>
      <c r="Z105" s="14"/>
      <c r="AA105" s="15" t="s">
        <v>28</v>
      </c>
      <c r="AB105" s="27" t="s">
        <v>470</v>
      </c>
      <c r="AC105" s="8">
        <v>2023</v>
      </c>
      <c r="AD105" s="8" t="s">
        <v>58</v>
      </c>
    </row>
    <row r="106" spans="1:30" x14ac:dyDescent="0.25">
      <c r="A106" s="9" t="s">
        <v>471</v>
      </c>
      <c r="B106" s="8" t="s">
        <v>23</v>
      </c>
      <c r="C106" s="13" t="s">
        <v>49</v>
      </c>
      <c r="D106" s="13" t="s">
        <v>472</v>
      </c>
      <c r="E106" s="13">
        <f t="shared" si="2"/>
        <v>1</v>
      </c>
      <c r="F106" s="13" t="e">
        <f>VLOOKUP(D106,'[1]GESTIÓN CONTRAC FONAM NACION'!$AC:$AE,2,FALSE)</f>
        <v>#REF!</v>
      </c>
      <c r="G106" s="13" t="e">
        <f t="shared" si="3"/>
        <v>#REF!</v>
      </c>
      <c r="H106" s="21">
        <v>44991</v>
      </c>
      <c r="I106" s="22" t="s">
        <v>473</v>
      </c>
      <c r="J106" s="23"/>
      <c r="K106" s="13" t="s">
        <v>52</v>
      </c>
      <c r="L106" s="24" t="s">
        <v>53</v>
      </c>
      <c r="M106" s="23"/>
      <c r="N106" s="23"/>
      <c r="O106" s="25">
        <v>1700220</v>
      </c>
      <c r="P106" s="26" t="e">
        <v>#VALUE!</v>
      </c>
      <c r="Q106" s="13" t="s">
        <v>54</v>
      </c>
      <c r="R106" s="13" t="s">
        <v>55</v>
      </c>
      <c r="S106" s="114" t="s">
        <v>1373</v>
      </c>
      <c r="T106" s="26"/>
      <c r="U106" s="26">
        <v>1093533498</v>
      </c>
      <c r="V106" s="13" t="s">
        <v>134</v>
      </c>
      <c r="W106" s="13">
        <v>300</v>
      </c>
      <c r="X106" s="14">
        <v>44991</v>
      </c>
      <c r="Y106" s="14">
        <v>45290</v>
      </c>
      <c r="Z106" s="14"/>
      <c r="AA106" s="15" t="s">
        <v>28</v>
      </c>
      <c r="AB106" s="27" t="s">
        <v>474</v>
      </c>
      <c r="AC106" s="8">
        <v>2023</v>
      </c>
      <c r="AD106" s="8" t="s">
        <v>58</v>
      </c>
    </row>
    <row r="107" spans="1:30" x14ac:dyDescent="0.25">
      <c r="A107" s="9" t="s">
        <v>475</v>
      </c>
      <c r="B107" s="8" t="s">
        <v>23</v>
      </c>
      <c r="C107" s="13" t="s">
        <v>49</v>
      </c>
      <c r="D107" s="13" t="s">
        <v>476</v>
      </c>
      <c r="E107" s="13">
        <f t="shared" si="2"/>
        <v>1</v>
      </c>
      <c r="F107" s="13" t="e">
        <f>VLOOKUP(D107,'[1]GESTIÓN CONTRAC FONAM NACION'!$AC:$AE,2,FALSE)</f>
        <v>#REF!</v>
      </c>
      <c r="G107" s="13" t="e">
        <f t="shared" si="3"/>
        <v>#REF!</v>
      </c>
      <c r="H107" s="21">
        <v>44991</v>
      </c>
      <c r="I107" s="22" t="s">
        <v>477</v>
      </c>
      <c r="J107" s="23"/>
      <c r="K107" s="13" t="s">
        <v>52</v>
      </c>
      <c r="L107" s="24" t="s">
        <v>53</v>
      </c>
      <c r="M107" s="23"/>
      <c r="N107" s="23"/>
      <c r="O107" s="25">
        <v>1700220</v>
      </c>
      <c r="P107" s="26" t="e">
        <v>#VALUE!</v>
      </c>
      <c r="Q107" s="13" t="s">
        <v>54</v>
      </c>
      <c r="R107" s="13" t="s">
        <v>55</v>
      </c>
      <c r="S107" s="114" t="s">
        <v>1374</v>
      </c>
      <c r="T107" s="26"/>
      <c r="U107" s="26">
        <v>1114788001</v>
      </c>
      <c r="V107" s="13" t="s">
        <v>134</v>
      </c>
      <c r="W107" s="13">
        <v>300</v>
      </c>
      <c r="X107" s="14">
        <v>44991</v>
      </c>
      <c r="Y107" s="14">
        <v>45290</v>
      </c>
      <c r="Z107" s="14"/>
      <c r="AA107" s="15" t="s">
        <v>28</v>
      </c>
      <c r="AB107" s="27" t="s">
        <v>478</v>
      </c>
      <c r="AC107" s="8">
        <v>2023</v>
      </c>
      <c r="AD107" s="8" t="s">
        <v>58</v>
      </c>
    </row>
    <row r="108" spans="1:30" x14ac:dyDescent="0.25">
      <c r="A108" s="9" t="s">
        <v>479</v>
      </c>
      <c r="B108" s="8" t="s">
        <v>23</v>
      </c>
      <c r="C108" s="13" t="s">
        <v>49</v>
      </c>
      <c r="D108" s="13" t="s">
        <v>480</v>
      </c>
      <c r="E108" s="13">
        <f t="shared" si="2"/>
        <v>1</v>
      </c>
      <c r="F108" s="13" t="e">
        <f>VLOOKUP(D108,'[1]GESTIÓN CONTRAC FONAM NACION'!$AC:$AE,2,FALSE)</f>
        <v>#REF!</v>
      </c>
      <c r="G108" s="13" t="e">
        <f t="shared" si="3"/>
        <v>#REF!</v>
      </c>
      <c r="H108" s="21">
        <v>44991</v>
      </c>
      <c r="I108" s="22" t="s">
        <v>449</v>
      </c>
      <c r="J108" s="23"/>
      <c r="K108" s="13" t="s">
        <v>52</v>
      </c>
      <c r="L108" s="24" t="s">
        <v>53</v>
      </c>
      <c r="M108" s="23"/>
      <c r="N108" s="23"/>
      <c r="O108" s="25">
        <v>1700220</v>
      </c>
      <c r="P108" s="26" t="e">
        <v>#VALUE!</v>
      </c>
      <c r="Q108" s="13" t="s">
        <v>54</v>
      </c>
      <c r="R108" s="13" t="s">
        <v>55</v>
      </c>
      <c r="S108" s="114" t="s">
        <v>1375</v>
      </c>
      <c r="T108" s="26"/>
      <c r="U108" s="26">
        <v>98354809</v>
      </c>
      <c r="V108" s="13" t="s">
        <v>184</v>
      </c>
      <c r="W108" s="13">
        <v>300</v>
      </c>
      <c r="X108" s="14">
        <v>44991</v>
      </c>
      <c r="Y108" s="14">
        <v>45290</v>
      </c>
      <c r="Z108" s="14"/>
      <c r="AA108" s="15" t="s">
        <v>28</v>
      </c>
      <c r="AB108" s="27" t="s">
        <v>481</v>
      </c>
      <c r="AC108" s="8">
        <v>2023</v>
      </c>
      <c r="AD108" s="8" t="s">
        <v>58</v>
      </c>
    </row>
    <row r="109" spans="1:30" x14ac:dyDescent="0.25">
      <c r="A109" s="9" t="s">
        <v>482</v>
      </c>
      <c r="B109" s="8" t="s">
        <v>23</v>
      </c>
      <c r="C109" s="13" t="s">
        <v>49</v>
      </c>
      <c r="D109" s="13" t="s">
        <v>483</v>
      </c>
      <c r="E109" s="13">
        <f t="shared" si="2"/>
        <v>1</v>
      </c>
      <c r="F109" s="13" t="e">
        <f>VLOOKUP(D109,'[1]GESTIÓN CONTRAC FONAM NACION'!$AC:$AE,2,FALSE)</f>
        <v>#REF!</v>
      </c>
      <c r="G109" s="13" t="e">
        <f t="shared" si="3"/>
        <v>#REF!</v>
      </c>
      <c r="H109" s="21">
        <v>44991</v>
      </c>
      <c r="I109" s="56" t="s">
        <v>484</v>
      </c>
      <c r="J109" s="23"/>
      <c r="K109" s="13" t="s">
        <v>52</v>
      </c>
      <c r="L109" s="24" t="s">
        <v>53</v>
      </c>
      <c r="M109" s="23"/>
      <c r="N109" s="23"/>
      <c r="O109" s="25">
        <v>2481571</v>
      </c>
      <c r="P109" s="26" t="e">
        <v>#VALUE!</v>
      </c>
      <c r="Q109" s="13" t="s">
        <v>54</v>
      </c>
      <c r="R109" s="13" t="s">
        <v>55</v>
      </c>
      <c r="S109" s="114" t="s">
        <v>1376</v>
      </c>
      <c r="T109" s="26"/>
      <c r="U109" s="26">
        <v>1087646427</v>
      </c>
      <c r="V109" s="13" t="s">
        <v>184</v>
      </c>
      <c r="W109" s="13">
        <v>300</v>
      </c>
      <c r="X109" s="14">
        <v>44991</v>
      </c>
      <c r="Y109" s="14">
        <v>45290</v>
      </c>
      <c r="Z109" s="14"/>
      <c r="AA109" s="15" t="s">
        <v>28</v>
      </c>
      <c r="AB109" s="27" t="s">
        <v>485</v>
      </c>
      <c r="AC109" s="8">
        <v>2023</v>
      </c>
      <c r="AD109" s="8" t="s">
        <v>58</v>
      </c>
    </row>
    <row r="110" spans="1:30" x14ac:dyDescent="0.25">
      <c r="A110" s="9" t="s">
        <v>486</v>
      </c>
      <c r="B110" s="8" t="s">
        <v>23</v>
      </c>
      <c r="C110" s="13" t="s">
        <v>49</v>
      </c>
      <c r="D110" s="13" t="s">
        <v>487</v>
      </c>
      <c r="E110" s="13">
        <f t="shared" si="2"/>
        <v>1</v>
      </c>
      <c r="F110" s="13" t="e">
        <f>VLOOKUP(D110,'[1]GESTIÓN CONTRAC FONAM NACION'!$AC:$AE,2,FALSE)</f>
        <v>#REF!</v>
      </c>
      <c r="G110" s="13" t="e">
        <f t="shared" si="3"/>
        <v>#REF!</v>
      </c>
      <c r="H110" s="21">
        <v>44991</v>
      </c>
      <c r="I110" s="56" t="s">
        <v>488</v>
      </c>
      <c r="J110" s="23"/>
      <c r="K110" s="13" t="s">
        <v>52</v>
      </c>
      <c r="L110" s="24" t="s">
        <v>53</v>
      </c>
      <c r="M110" s="23"/>
      <c r="N110" s="23"/>
      <c r="O110" s="25">
        <v>3535980</v>
      </c>
      <c r="P110" s="26" t="e">
        <v>#VALUE!</v>
      </c>
      <c r="Q110" s="13" t="s">
        <v>54</v>
      </c>
      <c r="R110" s="13" t="s">
        <v>55</v>
      </c>
      <c r="S110" s="114" t="s">
        <v>1377</v>
      </c>
      <c r="T110" s="26"/>
      <c r="U110" s="26">
        <v>1085278999</v>
      </c>
      <c r="V110" s="13" t="s">
        <v>129</v>
      </c>
      <c r="W110" s="13">
        <v>120</v>
      </c>
      <c r="X110" s="14">
        <v>44991</v>
      </c>
      <c r="Y110" s="14">
        <v>45112</v>
      </c>
      <c r="Z110" s="14"/>
      <c r="AA110" s="15" t="s">
        <v>56</v>
      </c>
      <c r="AB110" s="27" t="s">
        <v>489</v>
      </c>
      <c r="AC110" s="8">
        <v>2023</v>
      </c>
      <c r="AD110" s="8" t="s">
        <v>58</v>
      </c>
    </row>
    <row r="111" spans="1:30" x14ac:dyDescent="0.25">
      <c r="A111" s="9" t="s">
        <v>490</v>
      </c>
      <c r="B111" s="8" t="s">
        <v>23</v>
      </c>
      <c r="C111" s="13" t="s">
        <v>49</v>
      </c>
      <c r="D111" s="13" t="s">
        <v>491</v>
      </c>
      <c r="E111" s="13">
        <f t="shared" si="2"/>
        <v>1</v>
      </c>
      <c r="F111" s="13" t="e">
        <f>VLOOKUP(D111,'[1]GESTIÓN CONTRAC FONAM NACION'!$AC:$AE,2,FALSE)</f>
        <v>#REF!</v>
      </c>
      <c r="G111" s="13" t="e">
        <f t="shared" si="3"/>
        <v>#REF!</v>
      </c>
      <c r="H111" s="21">
        <v>44991</v>
      </c>
      <c r="I111" s="22" t="s">
        <v>492</v>
      </c>
      <c r="J111" s="23"/>
      <c r="K111" s="13" t="s">
        <v>52</v>
      </c>
      <c r="L111" s="24" t="s">
        <v>53</v>
      </c>
      <c r="M111" s="23"/>
      <c r="N111" s="23"/>
      <c r="O111" s="25">
        <v>1700220</v>
      </c>
      <c r="P111" s="26" t="e">
        <v>#VALUE!</v>
      </c>
      <c r="Q111" s="13" t="s">
        <v>54</v>
      </c>
      <c r="R111" s="13" t="s">
        <v>55</v>
      </c>
      <c r="S111" s="115" t="s">
        <v>1378</v>
      </c>
      <c r="T111" s="28"/>
      <c r="U111" s="28">
        <v>9957426</v>
      </c>
      <c r="V111" s="13" t="s">
        <v>134</v>
      </c>
      <c r="W111" s="13">
        <v>300</v>
      </c>
      <c r="X111" s="14">
        <v>44991</v>
      </c>
      <c r="Y111" s="14">
        <v>45290</v>
      </c>
      <c r="Z111" s="14"/>
      <c r="AA111" s="15" t="s">
        <v>28</v>
      </c>
      <c r="AB111" s="27" t="s">
        <v>493</v>
      </c>
      <c r="AC111" s="8">
        <v>2023</v>
      </c>
      <c r="AD111" s="8" t="s">
        <v>58</v>
      </c>
    </row>
    <row r="112" spans="1:30" x14ac:dyDescent="0.25">
      <c r="A112" s="9" t="s">
        <v>494</v>
      </c>
      <c r="B112" s="8" t="s">
        <v>23</v>
      </c>
      <c r="C112" s="13" t="s">
        <v>49</v>
      </c>
      <c r="D112" s="57" t="s">
        <v>495</v>
      </c>
      <c r="E112" s="13">
        <f t="shared" si="2"/>
        <v>1</v>
      </c>
      <c r="F112" s="13" t="e">
        <f>VLOOKUP(D112,'[1]GESTIÓN CONTRAC FONAM NACION'!$AC:$AE,2,FALSE)</f>
        <v>#REF!</v>
      </c>
      <c r="G112" s="13" t="e">
        <f t="shared" si="3"/>
        <v>#REF!</v>
      </c>
      <c r="H112" s="21">
        <v>44991</v>
      </c>
      <c r="I112" s="22" t="s">
        <v>496</v>
      </c>
      <c r="J112" s="23"/>
      <c r="K112" s="13" t="s">
        <v>52</v>
      </c>
      <c r="L112" s="24" t="s">
        <v>53</v>
      </c>
      <c r="M112" s="23"/>
      <c r="N112" s="23"/>
      <c r="O112" s="25">
        <v>2255973</v>
      </c>
      <c r="P112" s="26" t="e">
        <v>#VALUE!</v>
      </c>
      <c r="Q112" s="13" t="s">
        <v>54</v>
      </c>
      <c r="R112" s="13" t="s">
        <v>55</v>
      </c>
      <c r="S112" s="115" t="s">
        <v>1379</v>
      </c>
      <c r="T112" s="28"/>
      <c r="U112" s="28">
        <v>25196350</v>
      </c>
      <c r="V112" s="13" t="s">
        <v>134</v>
      </c>
      <c r="W112" s="13">
        <v>245</v>
      </c>
      <c r="X112" s="14">
        <v>44991</v>
      </c>
      <c r="Y112" s="14">
        <v>45236</v>
      </c>
      <c r="Z112" s="14"/>
      <c r="AA112" s="15" t="s">
        <v>28</v>
      </c>
      <c r="AB112" s="27" t="s">
        <v>497</v>
      </c>
      <c r="AC112" s="8">
        <v>2023</v>
      </c>
      <c r="AD112" s="8" t="s">
        <v>58</v>
      </c>
    </row>
    <row r="113" spans="1:30" x14ac:dyDescent="0.25">
      <c r="A113" s="9" t="s">
        <v>498</v>
      </c>
      <c r="B113" s="8" t="s">
        <v>23</v>
      </c>
      <c r="C113" s="13" t="s">
        <v>49</v>
      </c>
      <c r="D113" s="8" t="s">
        <v>499</v>
      </c>
      <c r="E113" s="13">
        <f t="shared" si="2"/>
        <v>1</v>
      </c>
      <c r="F113" s="13" t="e">
        <f>VLOOKUP(D113,'[1]GESTIÓN CONTRAC FONAM NACION'!$AC:$AE,2,FALSE)</f>
        <v>#REF!</v>
      </c>
      <c r="G113" s="13" t="e">
        <f t="shared" si="3"/>
        <v>#REF!</v>
      </c>
      <c r="H113" s="21">
        <v>44991</v>
      </c>
      <c r="I113" s="56" t="s">
        <v>500</v>
      </c>
      <c r="J113" s="23"/>
      <c r="K113" s="13" t="s">
        <v>52</v>
      </c>
      <c r="L113" s="24" t="s">
        <v>53</v>
      </c>
      <c r="M113" s="23"/>
      <c r="N113" s="23"/>
      <c r="O113" s="25">
        <v>2896360</v>
      </c>
      <c r="P113" s="26" t="e">
        <v>#VALUE!</v>
      </c>
      <c r="Q113" s="13" t="s">
        <v>54</v>
      </c>
      <c r="R113" s="13" t="s">
        <v>55</v>
      </c>
      <c r="S113" s="115" t="s">
        <v>1380</v>
      </c>
      <c r="T113" s="55"/>
      <c r="U113" s="55">
        <v>1045524166</v>
      </c>
      <c r="V113" s="13" t="s">
        <v>27</v>
      </c>
      <c r="W113" s="13">
        <v>300</v>
      </c>
      <c r="X113" s="14">
        <v>44991</v>
      </c>
      <c r="Y113" s="14">
        <v>45290</v>
      </c>
      <c r="Z113" s="14"/>
      <c r="AA113" s="15" t="s">
        <v>28</v>
      </c>
      <c r="AB113" s="27" t="s">
        <v>501</v>
      </c>
      <c r="AC113" s="8">
        <v>2023</v>
      </c>
      <c r="AD113" s="8" t="s">
        <v>58</v>
      </c>
    </row>
    <row r="114" spans="1:30" x14ac:dyDescent="0.25">
      <c r="A114" s="9" t="s">
        <v>502</v>
      </c>
      <c r="B114" s="8" t="s">
        <v>23</v>
      </c>
      <c r="C114" s="13" t="s">
        <v>49</v>
      </c>
      <c r="D114" s="13" t="s">
        <v>503</v>
      </c>
      <c r="E114" s="13">
        <f t="shared" si="2"/>
        <v>1</v>
      </c>
      <c r="F114" s="13" t="e">
        <f>VLOOKUP(D114,'[1]GESTIÓN CONTRAC FONAM NACION'!$AC:$AE,2,FALSE)</f>
        <v>#REF!</v>
      </c>
      <c r="G114" s="13" t="e">
        <f t="shared" si="3"/>
        <v>#REF!</v>
      </c>
      <c r="H114" s="21">
        <v>44992</v>
      </c>
      <c r="I114" s="56" t="s">
        <v>504</v>
      </c>
      <c r="J114" s="23"/>
      <c r="K114" s="13" t="s">
        <v>52</v>
      </c>
      <c r="L114" s="24" t="s">
        <v>53</v>
      </c>
      <c r="M114" s="23"/>
      <c r="N114" s="23"/>
      <c r="O114" s="25">
        <v>1700220</v>
      </c>
      <c r="P114" s="26" t="e">
        <v>#VALUE!</v>
      </c>
      <c r="Q114" s="13" t="s">
        <v>54</v>
      </c>
      <c r="R114" s="13" t="s">
        <v>55</v>
      </c>
      <c r="S114" s="114" t="s">
        <v>1381</v>
      </c>
      <c r="T114" s="26"/>
      <c r="U114" s="26">
        <v>1007310909</v>
      </c>
      <c r="V114" s="13" t="s">
        <v>184</v>
      </c>
      <c r="W114" s="13">
        <v>299</v>
      </c>
      <c r="X114" s="14">
        <v>44992</v>
      </c>
      <c r="Y114" s="14">
        <v>45290</v>
      </c>
      <c r="Z114" s="14"/>
      <c r="AA114" s="15" t="s">
        <v>28</v>
      </c>
      <c r="AB114" s="27" t="s">
        <v>505</v>
      </c>
      <c r="AC114" s="8">
        <v>2023</v>
      </c>
      <c r="AD114" s="8" t="s">
        <v>58</v>
      </c>
    </row>
    <row r="115" spans="1:30" x14ac:dyDescent="0.25">
      <c r="A115" s="9" t="s">
        <v>506</v>
      </c>
      <c r="B115" s="8" t="s">
        <v>23</v>
      </c>
      <c r="C115" s="13" t="s">
        <v>49</v>
      </c>
      <c r="D115" s="13" t="s">
        <v>507</v>
      </c>
      <c r="E115" s="13">
        <f t="shared" si="2"/>
        <v>1</v>
      </c>
      <c r="F115" s="13" t="e">
        <f>VLOOKUP(D115,'[1]GESTIÓN CONTRAC FONAM NACION'!$AC:$AE,2,FALSE)</f>
        <v>#REF!</v>
      </c>
      <c r="G115" s="13" t="e">
        <f t="shared" si="3"/>
        <v>#REF!</v>
      </c>
      <c r="H115" s="21">
        <v>44992</v>
      </c>
      <c r="I115" s="56" t="s">
        <v>504</v>
      </c>
      <c r="J115" s="23"/>
      <c r="K115" s="13" t="s">
        <v>52</v>
      </c>
      <c r="L115" s="24" t="s">
        <v>53</v>
      </c>
      <c r="M115" s="23"/>
      <c r="N115" s="23"/>
      <c r="O115" s="25">
        <v>1700220</v>
      </c>
      <c r="P115" s="26" t="e">
        <v>#VALUE!</v>
      </c>
      <c r="Q115" s="13" t="s">
        <v>54</v>
      </c>
      <c r="R115" s="13" t="s">
        <v>55</v>
      </c>
      <c r="S115" s="114" t="s">
        <v>1382</v>
      </c>
      <c r="T115" s="26"/>
      <c r="U115" s="26">
        <v>1088972715</v>
      </c>
      <c r="V115" s="13" t="s">
        <v>184</v>
      </c>
      <c r="W115" s="13">
        <v>299</v>
      </c>
      <c r="X115" s="14">
        <v>44992</v>
      </c>
      <c r="Y115" s="14">
        <v>45290</v>
      </c>
      <c r="Z115" s="14"/>
      <c r="AA115" s="15" t="s">
        <v>28</v>
      </c>
      <c r="AB115" s="27" t="s">
        <v>508</v>
      </c>
      <c r="AC115" s="8">
        <v>2023</v>
      </c>
      <c r="AD115" s="8" t="s">
        <v>58</v>
      </c>
    </row>
    <row r="116" spans="1:30" x14ac:dyDescent="0.25">
      <c r="A116" s="9" t="s">
        <v>509</v>
      </c>
      <c r="B116" s="8" t="s">
        <v>23</v>
      </c>
      <c r="C116" s="13" t="s">
        <v>49</v>
      </c>
      <c r="D116" s="13" t="s">
        <v>510</v>
      </c>
      <c r="E116" s="13">
        <f t="shared" si="2"/>
        <v>1</v>
      </c>
      <c r="F116" s="13" t="e">
        <f>VLOOKUP(D116,'[1]GESTIÓN CONTRAC FONAM NACION'!$AC:$AE,2,FALSE)</f>
        <v>#REF!</v>
      </c>
      <c r="G116" s="13" t="e">
        <f t="shared" si="3"/>
        <v>#REF!</v>
      </c>
      <c r="H116" s="21">
        <v>44992</v>
      </c>
      <c r="I116" s="56" t="s">
        <v>511</v>
      </c>
      <c r="J116" s="23"/>
      <c r="K116" s="13" t="s">
        <v>52</v>
      </c>
      <c r="L116" s="24" t="s">
        <v>53</v>
      </c>
      <c r="M116" s="23"/>
      <c r="N116" s="23"/>
      <c r="O116" s="25">
        <v>1700220</v>
      </c>
      <c r="P116" s="26" t="e">
        <v>#VALUE!</v>
      </c>
      <c r="Q116" s="13" t="s">
        <v>54</v>
      </c>
      <c r="R116" s="13" t="s">
        <v>55</v>
      </c>
      <c r="S116" s="114" t="s">
        <v>1383</v>
      </c>
      <c r="T116" s="26"/>
      <c r="U116" s="26">
        <v>1088976361</v>
      </c>
      <c r="V116" s="13" t="s">
        <v>184</v>
      </c>
      <c r="W116" s="13">
        <v>299</v>
      </c>
      <c r="X116" s="14">
        <v>44992</v>
      </c>
      <c r="Y116" s="14">
        <v>45290</v>
      </c>
      <c r="Z116" s="14"/>
      <c r="AA116" s="15" t="s">
        <v>28</v>
      </c>
      <c r="AB116" s="27" t="s">
        <v>512</v>
      </c>
      <c r="AC116" s="8">
        <v>2023</v>
      </c>
      <c r="AD116" s="8" t="s">
        <v>58</v>
      </c>
    </row>
    <row r="117" spans="1:30" x14ac:dyDescent="0.25">
      <c r="A117" s="9" t="s">
        <v>513</v>
      </c>
      <c r="B117" s="8" t="s">
        <v>23</v>
      </c>
      <c r="C117" s="13" t="s">
        <v>49</v>
      </c>
      <c r="D117" s="13" t="s">
        <v>514</v>
      </c>
      <c r="E117" s="13">
        <f t="shared" si="2"/>
        <v>1</v>
      </c>
      <c r="F117" s="13" t="e">
        <f>VLOOKUP(D117,'[1]GESTIÓN CONTRAC FONAM NACION'!$AC:$AE,2,FALSE)</f>
        <v>#REF!</v>
      </c>
      <c r="G117" s="13" t="e">
        <f t="shared" si="3"/>
        <v>#REF!</v>
      </c>
      <c r="H117" s="21">
        <v>44992</v>
      </c>
      <c r="I117" s="56" t="s">
        <v>515</v>
      </c>
      <c r="J117" s="23"/>
      <c r="K117" s="13" t="s">
        <v>52</v>
      </c>
      <c r="L117" s="24" t="s">
        <v>53</v>
      </c>
      <c r="M117" s="23"/>
      <c r="N117" s="23"/>
      <c r="O117" s="25">
        <v>2896360</v>
      </c>
      <c r="P117" s="26" t="e">
        <v>#VALUE!</v>
      </c>
      <c r="Q117" s="13" t="s">
        <v>54</v>
      </c>
      <c r="R117" s="13" t="s">
        <v>55</v>
      </c>
      <c r="S117" s="114" t="s">
        <v>1384</v>
      </c>
      <c r="T117" s="26"/>
      <c r="U117" s="26">
        <v>1037649285</v>
      </c>
      <c r="V117" s="13" t="s">
        <v>27</v>
      </c>
      <c r="W117" s="13">
        <v>299</v>
      </c>
      <c r="X117" s="14">
        <v>44992</v>
      </c>
      <c r="Y117" s="14">
        <v>45290</v>
      </c>
      <c r="Z117" s="14"/>
      <c r="AA117" s="15" t="s">
        <v>28</v>
      </c>
      <c r="AB117" s="27" t="s">
        <v>516</v>
      </c>
      <c r="AC117" s="8">
        <v>2023</v>
      </c>
      <c r="AD117" s="8" t="s">
        <v>58</v>
      </c>
    </row>
    <row r="118" spans="1:30" x14ac:dyDescent="0.25">
      <c r="A118" s="9" t="s">
        <v>517</v>
      </c>
      <c r="B118" s="8" t="s">
        <v>23</v>
      </c>
      <c r="C118" s="13" t="s">
        <v>49</v>
      </c>
      <c r="D118" s="8" t="s">
        <v>518</v>
      </c>
      <c r="E118" s="13">
        <f t="shared" si="2"/>
        <v>1</v>
      </c>
      <c r="F118" s="13" t="e">
        <f>VLOOKUP(D118,'[1]GESTIÓN CONTRAC FONAM NACION'!$AC:$AE,2,FALSE)</f>
        <v>#REF!</v>
      </c>
      <c r="G118" s="13" t="e">
        <f t="shared" si="3"/>
        <v>#REF!</v>
      </c>
      <c r="H118" s="21">
        <v>44992</v>
      </c>
      <c r="I118" s="56" t="s">
        <v>519</v>
      </c>
      <c r="J118" s="23"/>
      <c r="K118" s="13" t="s">
        <v>52</v>
      </c>
      <c r="L118" s="24" t="s">
        <v>53</v>
      </c>
      <c r="M118" s="23"/>
      <c r="N118" s="23"/>
      <c r="O118" s="25">
        <v>1700220</v>
      </c>
      <c r="P118" s="26" t="e">
        <v>#VALUE!</v>
      </c>
      <c r="Q118" s="13" t="s">
        <v>54</v>
      </c>
      <c r="R118" s="13" t="s">
        <v>55</v>
      </c>
      <c r="S118" s="115" t="s">
        <v>1385</v>
      </c>
      <c r="T118" s="28"/>
      <c r="U118" s="28">
        <v>87248300</v>
      </c>
      <c r="V118" s="13" t="s">
        <v>184</v>
      </c>
      <c r="W118" s="13">
        <v>299</v>
      </c>
      <c r="X118" s="14">
        <v>44992</v>
      </c>
      <c r="Y118" s="14">
        <v>45290</v>
      </c>
      <c r="Z118" s="14"/>
      <c r="AA118" s="15" t="s">
        <v>28</v>
      </c>
      <c r="AB118" s="27" t="s">
        <v>520</v>
      </c>
      <c r="AC118" s="8">
        <v>2023</v>
      </c>
      <c r="AD118" s="8" t="s">
        <v>58</v>
      </c>
    </row>
    <row r="119" spans="1:30" x14ac:dyDescent="0.25">
      <c r="A119" s="9" t="s">
        <v>521</v>
      </c>
      <c r="B119" s="8" t="s">
        <v>23</v>
      </c>
      <c r="C119" s="13" t="s">
        <v>49</v>
      </c>
      <c r="D119" s="13" t="s">
        <v>522</v>
      </c>
      <c r="E119" s="13">
        <f t="shared" si="2"/>
        <v>1</v>
      </c>
      <c r="F119" s="13" t="e">
        <f>VLOOKUP(D119,'[1]GESTIÓN CONTRAC FONAM NACION'!$AC:$AE,2,FALSE)</f>
        <v>#REF!</v>
      </c>
      <c r="G119" s="13" t="e">
        <f t="shared" si="3"/>
        <v>#REF!</v>
      </c>
      <c r="H119" s="21">
        <v>44993</v>
      </c>
      <c r="I119" s="56" t="s">
        <v>523</v>
      </c>
      <c r="J119" s="23"/>
      <c r="K119" s="13" t="s">
        <v>52</v>
      </c>
      <c r="L119" s="24" t="s">
        <v>53</v>
      </c>
      <c r="M119" s="23"/>
      <c r="N119" s="23"/>
      <c r="O119" s="25">
        <v>2896360</v>
      </c>
      <c r="P119" s="26" t="e">
        <v>#VALUE!</v>
      </c>
      <c r="Q119" s="13" t="s">
        <v>54</v>
      </c>
      <c r="R119" s="13" t="s">
        <v>55</v>
      </c>
      <c r="S119" s="114" t="s">
        <v>1386</v>
      </c>
      <c r="T119" s="26"/>
      <c r="U119" s="26">
        <v>79596823</v>
      </c>
      <c r="V119" s="13" t="s">
        <v>94</v>
      </c>
      <c r="W119" s="13">
        <v>298</v>
      </c>
      <c r="X119" s="14">
        <v>44993</v>
      </c>
      <c r="Y119" s="14">
        <v>45290</v>
      </c>
      <c r="Z119" s="14"/>
      <c r="AA119" s="15" t="s">
        <v>28</v>
      </c>
      <c r="AB119" s="27" t="s">
        <v>524</v>
      </c>
      <c r="AC119" s="8">
        <v>2023</v>
      </c>
      <c r="AD119" s="8" t="s">
        <v>58</v>
      </c>
    </row>
    <row r="120" spans="1:30" x14ac:dyDescent="0.25">
      <c r="A120" s="9" t="s">
        <v>525</v>
      </c>
      <c r="B120" s="8" t="s">
        <v>23</v>
      </c>
      <c r="C120" s="13" t="s">
        <v>49</v>
      </c>
      <c r="D120" s="8" t="s">
        <v>526</v>
      </c>
      <c r="E120" s="13">
        <f t="shared" si="2"/>
        <v>2</v>
      </c>
      <c r="F120" s="13" t="e">
        <f>VLOOKUP(D120,'[1]GESTIÓN CONTRAC FONAM NACION'!$AC:$AE,2,FALSE)</f>
        <v>#REF!</v>
      </c>
      <c r="G120" s="13" t="e">
        <f t="shared" si="3"/>
        <v>#REF!</v>
      </c>
      <c r="H120" s="21">
        <v>44993</v>
      </c>
      <c r="I120" s="56" t="s">
        <v>527</v>
      </c>
      <c r="J120" s="23"/>
      <c r="K120" s="13" t="s">
        <v>52</v>
      </c>
      <c r="L120" s="24" t="s">
        <v>53</v>
      </c>
      <c r="M120" s="23"/>
      <c r="N120" s="23"/>
      <c r="O120" s="25">
        <v>3889578</v>
      </c>
      <c r="P120" s="26">
        <v>0</v>
      </c>
      <c r="Q120" s="13" t="s">
        <v>54</v>
      </c>
      <c r="R120" s="13" t="s">
        <v>55</v>
      </c>
      <c r="S120" s="115" t="s">
        <v>1387</v>
      </c>
      <c r="T120" s="55"/>
      <c r="U120" s="55">
        <v>24335593</v>
      </c>
      <c r="V120" s="13" t="s">
        <v>94</v>
      </c>
      <c r="W120" s="13">
        <v>120</v>
      </c>
      <c r="X120" s="14">
        <v>44993</v>
      </c>
      <c r="Y120" s="14">
        <v>45114</v>
      </c>
      <c r="Z120" s="14"/>
      <c r="AA120" s="15" t="s">
        <v>56</v>
      </c>
      <c r="AB120" s="27" t="s">
        <v>528</v>
      </c>
      <c r="AC120" s="8">
        <v>2023</v>
      </c>
      <c r="AD120" s="8" t="s">
        <v>58</v>
      </c>
    </row>
    <row r="121" spans="1:30" x14ac:dyDescent="0.25">
      <c r="A121" s="9" t="s">
        <v>529</v>
      </c>
      <c r="B121" s="8" t="s">
        <v>23</v>
      </c>
      <c r="C121" s="13" t="s">
        <v>49</v>
      </c>
      <c r="D121" s="8" t="s">
        <v>530</v>
      </c>
      <c r="E121" s="13">
        <f t="shared" si="2"/>
        <v>2</v>
      </c>
      <c r="F121" s="13" t="e">
        <f>VLOOKUP(D121,'[1]GESTIÓN CONTRAC FONAM NACION'!$AC:$AE,2,FALSE)</f>
        <v>#REF!</v>
      </c>
      <c r="G121" s="13" t="e">
        <f t="shared" si="3"/>
        <v>#REF!</v>
      </c>
      <c r="H121" s="21">
        <v>44993</v>
      </c>
      <c r="I121" s="8" t="s">
        <v>531</v>
      </c>
      <c r="J121" s="23"/>
      <c r="K121" s="13" t="s">
        <v>52</v>
      </c>
      <c r="L121" s="24" t="s">
        <v>53</v>
      </c>
      <c r="M121" s="23"/>
      <c r="N121" s="23"/>
      <c r="O121" s="25">
        <v>3535980</v>
      </c>
      <c r="P121" s="26">
        <v>0</v>
      </c>
      <c r="Q121" s="13" t="s">
        <v>54</v>
      </c>
      <c r="R121" s="13" t="s">
        <v>55</v>
      </c>
      <c r="S121" s="115" t="s">
        <v>1388</v>
      </c>
      <c r="T121" s="55"/>
      <c r="U121" s="55">
        <v>24340774</v>
      </c>
      <c r="V121" s="13" t="s">
        <v>94</v>
      </c>
      <c r="W121" s="13">
        <v>120</v>
      </c>
      <c r="X121" s="14">
        <v>44993</v>
      </c>
      <c r="Y121" s="14">
        <v>45114</v>
      </c>
      <c r="Z121" s="14"/>
      <c r="AA121" s="15" t="s">
        <v>56</v>
      </c>
      <c r="AB121" s="27" t="s">
        <v>532</v>
      </c>
      <c r="AC121" s="8">
        <v>2023</v>
      </c>
      <c r="AD121" s="8" t="s">
        <v>58</v>
      </c>
    </row>
    <row r="122" spans="1:30" x14ac:dyDescent="0.25">
      <c r="A122" s="9" t="s">
        <v>533</v>
      </c>
      <c r="B122" s="8" t="s">
        <v>23</v>
      </c>
      <c r="C122" s="13" t="s">
        <v>49</v>
      </c>
      <c r="D122" s="13" t="s">
        <v>534</v>
      </c>
      <c r="E122" s="13">
        <f t="shared" si="2"/>
        <v>1</v>
      </c>
      <c r="F122" s="13" t="e">
        <f>VLOOKUP(D122,'[1]GESTIÓN CONTRAC FONAM NACION'!$AC:$AE,2,FALSE)</f>
        <v>#REF!</v>
      </c>
      <c r="G122" s="13" t="e">
        <f t="shared" si="3"/>
        <v>#REF!</v>
      </c>
      <c r="H122" s="21">
        <v>44993</v>
      </c>
      <c r="I122" s="56" t="s">
        <v>535</v>
      </c>
      <c r="J122" s="23"/>
      <c r="K122" s="13" t="s">
        <v>52</v>
      </c>
      <c r="L122" s="24" t="s">
        <v>53</v>
      </c>
      <c r="M122" s="23"/>
      <c r="N122" s="23"/>
      <c r="O122" s="25">
        <v>1700220</v>
      </c>
      <c r="P122" s="26" t="e">
        <v>#VALUE!</v>
      </c>
      <c r="Q122" s="13" t="s">
        <v>54</v>
      </c>
      <c r="R122" s="13" t="s">
        <v>55</v>
      </c>
      <c r="S122" s="114" t="s">
        <v>1389</v>
      </c>
      <c r="T122" s="26"/>
      <c r="U122" s="26">
        <v>1110543684</v>
      </c>
      <c r="V122" s="13" t="s">
        <v>94</v>
      </c>
      <c r="W122" s="13">
        <v>298</v>
      </c>
      <c r="X122" s="14">
        <v>44993</v>
      </c>
      <c r="Y122" s="14">
        <v>45290</v>
      </c>
      <c r="Z122" s="14"/>
      <c r="AA122" s="15" t="s">
        <v>28</v>
      </c>
      <c r="AB122" s="27" t="s">
        <v>536</v>
      </c>
      <c r="AC122" s="8">
        <v>2023</v>
      </c>
      <c r="AD122" s="8" t="s">
        <v>58</v>
      </c>
    </row>
    <row r="123" spans="1:30" x14ac:dyDescent="0.25">
      <c r="A123" s="9" t="s">
        <v>537</v>
      </c>
      <c r="B123" s="8" t="s">
        <v>23</v>
      </c>
      <c r="C123" s="13" t="s">
        <v>49</v>
      </c>
      <c r="D123" s="13" t="s">
        <v>538</v>
      </c>
      <c r="E123" s="13">
        <f t="shared" si="2"/>
        <v>2</v>
      </c>
      <c r="F123" s="13" t="e">
        <f>VLOOKUP(D123,'[1]GESTIÓN CONTRAC FONAM NACION'!$AC:$AE,2,FALSE)</f>
        <v>#REF!</v>
      </c>
      <c r="G123" s="13" t="e">
        <f t="shared" si="3"/>
        <v>#REF!</v>
      </c>
      <c r="H123" s="21">
        <v>44993</v>
      </c>
      <c r="I123" s="56" t="s">
        <v>539</v>
      </c>
      <c r="J123" s="23"/>
      <c r="K123" s="13" t="s">
        <v>52</v>
      </c>
      <c r="L123" s="24" t="s">
        <v>53</v>
      </c>
      <c r="M123" s="23"/>
      <c r="N123" s="23"/>
      <c r="O123" s="25">
        <v>1929749</v>
      </c>
      <c r="P123" s="26" t="e">
        <v>#VALUE!</v>
      </c>
      <c r="Q123" s="13" t="s">
        <v>54</v>
      </c>
      <c r="R123" s="13" t="s">
        <v>55</v>
      </c>
      <c r="S123" s="114" t="s">
        <v>1390</v>
      </c>
      <c r="T123" s="26"/>
      <c r="U123" s="26">
        <v>1104697983</v>
      </c>
      <c r="V123" s="13" t="s">
        <v>94</v>
      </c>
      <c r="W123" s="13">
        <v>298</v>
      </c>
      <c r="X123" s="14">
        <v>44993</v>
      </c>
      <c r="Y123" s="14">
        <v>45290</v>
      </c>
      <c r="Z123" s="14"/>
      <c r="AA123" s="15" t="s">
        <v>28</v>
      </c>
      <c r="AB123" s="27" t="s">
        <v>540</v>
      </c>
      <c r="AC123" s="8">
        <v>2023</v>
      </c>
      <c r="AD123" s="8" t="s">
        <v>58</v>
      </c>
    </row>
    <row r="124" spans="1:30" x14ac:dyDescent="0.25">
      <c r="A124" s="9" t="s">
        <v>541</v>
      </c>
      <c r="B124" s="8" t="s">
        <v>23</v>
      </c>
      <c r="C124" s="13" t="s">
        <v>49</v>
      </c>
      <c r="D124" s="13" t="s">
        <v>542</v>
      </c>
      <c r="E124" s="13">
        <f t="shared" si="2"/>
        <v>2</v>
      </c>
      <c r="F124" s="13" t="e">
        <f>VLOOKUP(D124,'[1]GESTIÓN CONTRAC FONAM NACION'!$AC:$AE,2,FALSE)</f>
        <v>#REF!</v>
      </c>
      <c r="G124" s="13" t="e">
        <f t="shared" si="3"/>
        <v>#REF!</v>
      </c>
      <c r="H124" s="21">
        <v>44993</v>
      </c>
      <c r="I124" s="56" t="s">
        <v>543</v>
      </c>
      <c r="J124" s="23"/>
      <c r="K124" s="13" t="s">
        <v>52</v>
      </c>
      <c r="L124" s="24" t="s">
        <v>53</v>
      </c>
      <c r="M124" s="23"/>
      <c r="N124" s="23"/>
      <c r="O124" s="25">
        <v>4820400</v>
      </c>
      <c r="P124" s="26">
        <v>0</v>
      </c>
      <c r="Q124" s="13" t="s">
        <v>54</v>
      </c>
      <c r="R124" s="13" t="s">
        <v>55</v>
      </c>
      <c r="S124" s="114" t="s">
        <v>1391</v>
      </c>
      <c r="T124" s="26"/>
      <c r="U124" s="26">
        <v>1061756408</v>
      </c>
      <c r="V124" s="13" t="s">
        <v>94</v>
      </c>
      <c r="W124" s="13">
        <v>120</v>
      </c>
      <c r="X124" s="14">
        <v>44993</v>
      </c>
      <c r="Y124" s="14">
        <v>45114</v>
      </c>
      <c r="Z124" s="14"/>
      <c r="AA124" s="15" t="s">
        <v>56</v>
      </c>
      <c r="AB124" s="27" t="s">
        <v>544</v>
      </c>
      <c r="AC124" s="8">
        <v>2023</v>
      </c>
      <c r="AD124" s="8" t="s">
        <v>58</v>
      </c>
    </row>
    <row r="125" spans="1:30" x14ac:dyDescent="0.25">
      <c r="A125" s="9" t="s">
        <v>545</v>
      </c>
      <c r="B125" s="8" t="s">
        <v>23</v>
      </c>
      <c r="C125" s="13" t="s">
        <v>49</v>
      </c>
      <c r="D125" s="13" t="s">
        <v>546</v>
      </c>
      <c r="E125" s="13">
        <f t="shared" si="2"/>
        <v>1</v>
      </c>
      <c r="F125" s="13" t="e">
        <f>VLOOKUP(D125,'[1]GESTIÓN CONTRAC FONAM NACION'!$AC:$AE,2,FALSE)</f>
        <v>#REF!</v>
      </c>
      <c r="G125" s="13" t="e">
        <f t="shared" si="3"/>
        <v>#REF!</v>
      </c>
      <c r="H125" s="21">
        <v>44993</v>
      </c>
      <c r="I125" s="56" t="s">
        <v>547</v>
      </c>
      <c r="J125" s="23"/>
      <c r="K125" s="13" t="s">
        <v>52</v>
      </c>
      <c r="L125" s="24" t="s">
        <v>53</v>
      </c>
      <c r="M125" s="23"/>
      <c r="N125" s="23"/>
      <c r="O125" s="25">
        <v>3889578</v>
      </c>
      <c r="P125" s="26">
        <v>0</v>
      </c>
      <c r="Q125" s="13" t="s">
        <v>54</v>
      </c>
      <c r="R125" s="13" t="s">
        <v>55</v>
      </c>
      <c r="S125" s="114" t="s">
        <v>1392</v>
      </c>
      <c r="T125" s="26"/>
      <c r="U125" s="26">
        <v>1053773349</v>
      </c>
      <c r="V125" s="13" t="s">
        <v>94</v>
      </c>
      <c r="W125" s="13">
        <v>120</v>
      </c>
      <c r="X125" s="14">
        <v>44993</v>
      </c>
      <c r="Y125" s="14">
        <v>45114</v>
      </c>
      <c r="Z125" s="14"/>
      <c r="AA125" s="15" t="s">
        <v>28</v>
      </c>
      <c r="AB125" s="27" t="s">
        <v>548</v>
      </c>
      <c r="AC125" s="8">
        <v>2023</v>
      </c>
      <c r="AD125" s="8" t="s">
        <v>58</v>
      </c>
    </row>
    <row r="126" spans="1:30" x14ac:dyDescent="0.25">
      <c r="A126" s="9" t="s">
        <v>549</v>
      </c>
      <c r="B126" s="8" t="s">
        <v>23</v>
      </c>
      <c r="C126" s="13" t="s">
        <v>49</v>
      </c>
      <c r="D126" s="8" t="s">
        <v>550</v>
      </c>
      <c r="E126" s="13">
        <f t="shared" si="2"/>
        <v>1</v>
      </c>
      <c r="F126" s="13" t="e">
        <f>VLOOKUP(D126,'[1]GESTIÓN CONTRAC FONAM NACION'!$AC:$AE,2,FALSE)</f>
        <v>#REF!</v>
      </c>
      <c r="G126" s="13" t="e">
        <f t="shared" si="3"/>
        <v>#REF!</v>
      </c>
      <c r="H126" s="21">
        <v>44993</v>
      </c>
      <c r="I126" s="56" t="s">
        <v>551</v>
      </c>
      <c r="J126" s="23"/>
      <c r="K126" s="13" t="s">
        <v>52</v>
      </c>
      <c r="L126" s="24" t="s">
        <v>53</v>
      </c>
      <c r="M126" s="23"/>
      <c r="N126" s="23"/>
      <c r="O126" s="25">
        <v>1497991</v>
      </c>
      <c r="P126" s="26" t="e">
        <v>#VALUE!</v>
      </c>
      <c r="Q126" s="13" t="s">
        <v>54</v>
      </c>
      <c r="R126" s="13" t="s">
        <v>55</v>
      </c>
      <c r="S126" s="114" t="s">
        <v>1393</v>
      </c>
      <c r="T126" s="26"/>
      <c r="U126" s="26">
        <v>10536351</v>
      </c>
      <c r="V126" s="13" t="s">
        <v>189</v>
      </c>
      <c r="W126" s="13">
        <v>298</v>
      </c>
      <c r="X126" s="14">
        <v>44993</v>
      </c>
      <c r="Y126" s="14">
        <v>45290</v>
      </c>
      <c r="Z126" s="14"/>
      <c r="AA126" s="15" t="s">
        <v>28</v>
      </c>
      <c r="AB126" s="27" t="s">
        <v>552</v>
      </c>
      <c r="AC126" s="8">
        <v>2023</v>
      </c>
      <c r="AD126" s="8" t="s">
        <v>58</v>
      </c>
    </row>
    <row r="127" spans="1:30" x14ac:dyDescent="0.25">
      <c r="A127" s="9" t="s">
        <v>553</v>
      </c>
      <c r="B127" s="8" t="s">
        <v>23</v>
      </c>
      <c r="C127" s="13" t="s">
        <v>49</v>
      </c>
      <c r="D127" s="13" t="s">
        <v>554</v>
      </c>
      <c r="E127" s="13">
        <f t="shared" si="2"/>
        <v>2</v>
      </c>
      <c r="F127" s="13" t="e">
        <f>VLOOKUP(D127,'[1]GESTIÓN CONTRAC FONAM NACION'!$AC:$AE,2,FALSE)</f>
        <v>#REF!</v>
      </c>
      <c r="G127" s="13" t="e">
        <f t="shared" si="3"/>
        <v>#REF!</v>
      </c>
      <c r="H127" s="21">
        <v>44994</v>
      </c>
      <c r="I127" s="56" t="s">
        <v>555</v>
      </c>
      <c r="J127" s="23"/>
      <c r="K127" s="13" t="s">
        <v>52</v>
      </c>
      <c r="L127" s="24" t="s">
        <v>53</v>
      </c>
      <c r="M127" s="23"/>
      <c r="N127" s="23"/>
      <c r="O127" s="25">
        <v>3889578</v>
      </c>
      <c r="P127" s="26">
        <v>0</v>
      </c>
      <c r="Q127" s="13" t="s">
        <v>54</v>
      </c>
      <c r="R127" s="13" t="s">
        <v>55</v>
      </c>
      <c r="S127" s="114" t="s">
        <v>1394</v>
      </c>
      <c r="T127" s="26"/>
      <c r="U127" s="26">
        <v>1005089297</v>
      </c>
      <c r="V127" s="13" t="s">
        <v>27</v>
      </c>
      <c r="W127" s="13">
        <v>120</v>
      </c>
      <c r="X127" s="14">
        <v>44994</v>
      </c>
      <c r="Y127" s="14">
        <v>45115</v>
      </c>
      <c r="Z127" s="14"/>
      <c r="AA127" s="15" t="s">
        <v>56</v>
      </c>
      <c r="AB127" s="27" t="s">
        <v>556</v>
      </c>
      <c r="AC127" s="8">
        <v>2023</v>
      </c>
      <c r="AD127" s="8" t="s">
        <v>58</v>
      </c>
    </row>
    <row r="128" spans="1:30" x14ac:dyDescent="0.25">
      <c r="A128" s="9" t="s">
        <v>557</v>
      </c>
      <c r="B128" s="8" t="s">
        <v>23</v>
      </c>
      <c r="C128" s="13" t="s">
        <v>49</v>
      </c>
      <c r="D128" s="13" t="s">
        <v>558</v>
      </c>
      <c r="E128" s="13">
        <f t="shared" si="2"/>
        <v>2</v>
      </c>
      <c r="F128" s="13" t="e">
        <f>VLOOKUP(D128,'[1]GESTIÓN CONTRAC FONAM NACION'!$AC:$AE,2,FALSE)</f>
        <v>#REF!</v>
      </c>
      <c r="G128" s="13" t="e">
        <f t="shared" si="3"/>
        <v>#REF!</v>
      </c>
      <c r="H128" s="21">
        <v>44994</v>
      </c>
      <c r="I128" s="56" t="s">
        <v>559</v>
      </c>
      <c r="J128" s="23"/>
      <c r="K128" s="13" t="s">
        <v>52</v>
      </c>
      <c r="L128" s="24" t="s">
        <v>53</v>
      </c>
      <c r="M128" s="23"/>
      <c r="N128" s="23"/>
      <c r="O128" s="25">
        <v>5271477</v>
      </c>
      <c r="P128" s="26">
        <v>0</v>
      </c>
      <c r="Q128" s="13" t="s">
        <v>54</v>
      </c>
      <c r="R128" s="13" t="s">
        <v>55</v>
      </c>
      <c r="S128" s="114" t="s">
        <v>1395</v>
      </c>
      <c r="T128" s="26"/>
      <c r="U128" s="26">
        <v>98463150</v>
      </c>
      <c r="V128" s="13" t="s">
        <v>27</v>
      </c>
      <c r="W128" s="13">
        <v>120</v>
      </c>
      <c r="X128" s="14">
        <v>44994</v>
      </c>
      <c r="Y128" s="14">
        <v>45115</v>
      </c>
      <c r="Z128" s="14"/>
      <c r="AA128" s="15" t="s">
        <v>56</v>
      </c>
      <c r="AB128" s="27" t="s">
        <v>560</v>
      </c>
      <c r="AC128" s="8">
        <v>2023</v>
      </c>
      <c r="AD128" s="8" t="s">
        <v>58</v>
      </c>
    </row>
    <row r="129" spans="1:30" x14ac:dyDescent="0.25">
      <c r="A129" s="9" t="s">
        <v>561</v>
      </c>
      <c r="B129" s="8" t="s">
        <v>23</v>
      </c>
      <c r="C129" s="13" t="s">
        <v>49</v>
      </c>
      <c r="D129" s="13" t="s">
        <v>562</v>
      </c>
      <c r="E129" s="13">
        <f t="shared" si="2"/>
        <v>1</v>
      </c>
      <c r="F129" s="13" t="e">
        <f>VLOOKUP(D129,'[1]GESTIÓN CONTRAC FONAM NACION'!$AC:$AE,2,FALSE)</f>
        <v>#REF!</v>
      </c>
      <c r="G129" s="13" t="e">
        <f t="shared" si="3"/>
        <v>#REF!</v>
      </c>
      <c r="H129" s="21">
        <v>44994</v>
      </c>
      <c r="I129" s="56" t="s">
        <v>149</v>
      </c>
      <c r="J129" s="23"/>
      <c r="K129" s="13" t="s">
        <v>52</v>
      </c>
      <c r="L129" s="24" t="s">
        <v>53</v>
      </c>
      <c r="M129" s="23"/>
      <c r="N129" s="23"/>
      <c r="O129" s="25">
        <v>1700219</v>
      </c>
      <c r="P129" s="26" t="e">
        <v>#VALUE!</v>
      </c>
      <c r="Q129" s="13" t="s">
        <v>54</v>
      </c>
      <c r="R129" s="13" t="s">
        <v>55</v>
      </c>
      <c r="S129" s="114" t="s">
        <v>1396</v>
      </c>
      <c r="T129" s="26"/>
      <c r="U129" s="26">
        <v>87490574</v>
      </c>
      <c r="V129" s="13" t="s">
        <v>129</v>
      </c>
      <c r="W129" s="13">
        <v>297</v>
      </c>
      <c r="X129" s="14">
        <v>44994</v>
      </c>
      <c r="Y129" s="14">
        <v>45290</v>
      </c>
      <c r="Z129" s="14"/>
      <c r="AA129" s="15" t="s">
        <v>28</v>
      </c>
      <c r="AB129" s="27" t="s">
        <v>563</v>
      </c>
      <c r="AC129" s="8">
        <v>2023</v>
      </c>
      <c r="AD129" s="8" t="s">
        <v>58</v>
      </c>
    </row>
    <row r="130" spans="1:30" x14ac:dyDescent="0.25">
      <c r="A130" s="9" t="s">
        <v>564</v>
      </c>
      <c r="B130" s="8" t="s">
        <v>23</v>
      </c>
      <c r="C130" s="13" t="s">
        <v>49</v>
      </c>
      <c r="D130" s="8" t="s">
        <v>565</v>
      </c>
      <c r="E130" s="13">
        <f t="shared" si="2"/>
        <v>2</v>
      </c>
      <c r="F130" s="13" t="e">
        <f>VLOOKUP(D130,'[1]GESTIÓN CONTRAC FONAM NACION'!$AC:$AE,2,FALSE)</f>
        <v>#REF!</v>
      </c>
      <c r="G130" s="13" t="e">
        <f t="shared" si="3"/>
        <v>#REF!</v>
      </c>
      <c r="H130" s="21">
        <v>44995</v>
      </c>
      <c r="I130" s="56" t="s">
        <v>566</v>
      </c>
      <c r="J130" s="23"/>
      <c r="K130" s="13" t="s">
        <v>52</v>
      </c>
      <c r="L130" s="24" t="s">
        <v>53</v>
      </c>
      <c r="M130" s="23"/>
      <c r="N130" s="23"/>
      <c r="O130" s="25">
        <v>4727782</v>
      </c>
      <c r="P130" s="26">
        <v>0</v>
      </c>
      <c r="Q130" s="13" t="s">
        <v>54</v>
      </c>
      <c r="R130" s="13" t="s">
        <v>55</v>
      </c>
      <c r="S130" s="114" t="s">
        <v>1397</v>
      </c>
      <c r="T130" s="26"/>
      <c r="U130" s="26">
        <v>1088973417</v>
      </c>
      <c r="V130" s="13" t="s">
        <v>184</v>
      </c>
      <c r="W130" s="13">
        <v>120</v>
      </c>
      <c r="X130" s="14">
        <v>44995</v>
      </c>
      <c r="Y130" s="14">
        <v>45116</v>
      </c>
      <c r="Z130" s="14"/>
      <c r="AA130" s="15" t="s">
        <v>28</v>
      </c>
      <c r="AB130" s="27" t="s">
        <v>567</v>
      </c>
      <c r="AC130" s="8">
        <v>2023</v>
      </c>
      <c r="AD130" s="8" t="s">
        <v>58</v>
      </c>
    </row>
    <row r="131" spans="1:30" x14ac:dyDescent="0.25">
      <c r="A131" s="9" t="s">
        <v>568</v>
      </c>
      <c r="B131" s="8" t="s">
        <v>23</v>
      </c>
      <c r="C131" s="13" t="s">
        <v>49</v>
      </c>
      <c r="D131" s="13" t="s">
        <v>569</v>
      </c>
      <c r="E131" s="13">
        <f t="shared" ref="E131:E194" si="4">COUNTIF(D:D,D131)</f>
        <v>2</v>
      </c>
      <c r="F131" s="13" t="e">
        <f>VLOOKUP(D131,'[1]GESTIÓN CONTRAC FONAM NACION'!$AC:$AE,2,FALSE)</f>
        <v>#REF!</v>
      </c>
      <c r="G131" s="13" t="e">
        <f t="shared" ref="G131:G194" si="5">IF(E131=F131,1,"")</f>
        <v>#REF!</v>
      </c>
      <c r="H131" s="21">
        <v>44995</v>
      </c>
      <c r="I131" s="56" t="s">
        <v>570</v>
      </c>
      <c r="J131" s="23"/>
      <c r="K131" s="13" t="s">
        <v>52</v>
      </c>
      <c r="L131" s="24" t="s">
        <v>53</v>
      </c>
      <c r="M131" s="23"/>
      <c r="N131" s="23"/>
      <c r="O131" s="25">
        <v>4278535</v>
      </c>
      <c r="P131" s="26">
        <v>0</v>
      </c>
      <c r="Q131" s="13" t="s">
        <v>54</v>
      </c>
      <c r="R131" s="13" t="s">
        <v>55</v>
      </c>
      <c r="S131" s="114" t="s">
        <v>1398</v>
      </c>
      <c r="T131" s="26"/>
      <c r="U131" s="26">
        <v>1144040222</v>
      </c>
      <c r="V131" s="13" t="s">
        <v>134</v>
      </c>
      <c r="W131" s="13">
        <v>120</v>
      </c>
      <c r="X131" s="14">
        <v>44995</v>
      </c>
      <c r="Y131" s="14">
        <v>45116</v>
      </c>
      <c r="Z131" s="14"/>
      <c r="AA131" s="15" t="s">
        <v>56</v>
      </c>
      <c r="AB131" s="27" t="s">
        <v>571</v>
      </c>
      <c r="AC131" s="8">
        <v>2023</v>
      </c>
      <c r="AD131" s="8" t="s">
        <v>58</v>
      </c>
    </row>
    <row r="132" spans="1:30" x14ac:dyDescent="0.25">
      <c r="A132" s="9" t="s">
        <v>572</v>
      </c>
      <c r="B132" s="8" t="s">
        <v>23</v>
      </c>
      <c r="C132" s="13" t="s">
        <v>49</v>
      </c>
      <c r="D132" s="8" t="s">
        <v>573</v>
      </c>
      <c r="E132" s="13">
        <f t="shared" si="4"/>
        <v>1</v>
      </c>
      <c r="F132" s="13" t="e">
        <f>VLOOKUP(D132,'[1]GESTIÓN CONTRAC FONAM NACION'!$AC:$AE,2,FALSE)</f>
        <v>#REF!</v>
      </c>
      <c r="G132" s="13" t="e">
        <f t="shared" si="5"/>
        <v>#REF!</v>
      </c>
      <c r="H132" s="21">
        <v>44995</v>
      </c>
      <c r="I132" s="58" t="s">
        <v>574</v>
      </c>
      <c r="J132" s="23"/>
      <c r="K132" s="13" t="s">
        <v>52</v>
      </c>
      <c r="L132" s="24" t="s">
        <v>53</v>
      </c>
      <c r="M132" s="23"/>
      <c r="N132" s="23"/>
      <c r="O132" s="25">
        <v>2255973</v>
      </c>
      <c r="P132" s="26" t="e">
        <v>#VALUE!</v>
      </c>
      <c r="Q132" s="13" t="s">
        <v>54</v>
      </c>
      <c r="R132" s="13" t="s">
        <v>55</v>
      </c>
      <c r="S132" s="115" t="s">
        <v>1399</v>
      </c>
      <c r="T132" s="28"/>
      <c r="U132" s="28">
        <v>9957887</v>
      </c>
      <c r="V132" s="13" t="s">
        <v>134</v>
      </c>
      <c r="W132" s="13">
        <v>296</v>
      </c>
      <c r="X132" s="14">
        <v>44995</v>
      </c>
      <c r="Y132" s="14">
        <v>45290</v>
      </c>
      <c r="Z132" s="14"/>
      <c r="AA132" s="15" t="s">
        <v>28</v>
      </c>
      <c r="AB132" s="27" t="s">
        <v>575</v>
      </c>
      <c r="AC132" s="8">
        <v>2023</v>
      </c>
      <c r="AD132" s="8" t="s">
        <v>58</v>
      </c>
    </row>
    <row r="133" spans="1:30" x14ac:dyDescent="0.25">
      <c r="A133" s="9" t="s">
        <v>576</v>
      </c>
      <c r="B133" s="8" t="s">
        <v>23</v>
      </c>
      <c r="C133" s="13" t="s">
        <v>49</v>
      </c>
      <c r="D133" s="8" t="s">
        <v>577</v>
      </c>
      <c r="E133" s="13">
        <f t="shared" si="4"/>
        <v>1</v>
      </c>
      <c r="F133" s="13" t="e">
        <f>VLOOKUP(D133,'[1]GESTIÓN CONTRAC FONAM NACION'!$AC:$AE,2,FALSE)</f>
        <v>#REF!</v>
      </c>
      <c r="G133" s="13" t="e">
        <f t="shared" si="5"/>
        <v>#REF!</v>
      </c>
      <c r="H133" s="21">
        <v>44995</v>
      </c>
      <c r="I133" s="56" t="s">
        <v>578</v>
      </c>
      <c r="J133" s="23"/>
      <c r="K133" s="13" t="s">
        <v>52</v>
      </c>
      <c r="L133" s="24" t="s">
        <v>53</v>
      </c>
      <c r="M133" s="23"/>
      <c r="N133" s="23"/>
      <c r="O133" s="25">
        <v>1700220</v>
      </c>
      <c r="P133" s="26" t="e">
        <v>#VALUE!</v>
      </c>
      <c r="Q133" s="13" t="s">
        <v>54</v>
      </c>
      <c r="R133" s="13" t="s">
        <v>55</v>
      </c>
      <c r="S133" s="115" t="s">
        <v>1400</v>
      </c>
      <c r="T133" s="28"/>
      <c r="U133" s="28">
        <v>1104697308</v>
      </c>
      <c r="V133" s="13" t="s">
        <v>94</v>
      </c>
      <c r="W133" s="13">
        <v>296</v>
      </c>
      <c r="X133" s="14">
        <v>44995</v>
      </c>
      <c r="Y133" s="14">
        <v>45290</v>
      </c>
      <c r="Z133" s="14"/>
      <c r="AA133" s="15" t="s">
        <v>28</v>
      </c>
      <c r="AB133" s="27" t="s">
        <v>579</v>
      </c>
      <c r="AC133" s="8">
        <v>2023</v>
      </c>
      <c r="AD133" s="8" t="s">
        <v>58</v>
      </c>
    </row>
    <row r="134" spans="1:30" x14ac:dyDescent="0.25">
      <c r="A134" s="9" t="s">
        <v>580</v>
      </c>
      <c r="B134" s="8" t="s">
        <v>23</v>
      </c>
      <c r="C134" s="13" t="s">
        <v>49</v>
      </c>
      <c r="D134" s="13" t="s">
        <v>581</v>
      </c>
      <c r="E134" s="13">
        <f t="shared" si="4"/>
        <v>1</v>
      </c>
      <c r="F134" s="13" t="e">
        <f>VLOOKUP(D134,'[1]GESTIÓN CONTRAC FONAM NACION'!$AC:$AE,2,FALSE)</f>
        <v>#REF!</v>
      </c>
      <c r="G134" s="13" t="e">
        <f t="shared" si="5"/>
        <v>#REF!</v>
      </c>
      <c r="H134" s="21">
        <v>44995</v>
      </c>
      <c r="I134" s="56" t="s">
        <v>582</v>
      </c>
      <c r="J134" s="23"/>
      <c r="K134" s="13" t="s">
        <v>52</v>
      </c>
      <c r="L134" s="24" t="s">
        <v>53</v>
      </c>
      <c r="M134" s="23"/>
      <c r="N134" s="23"/>
      <c r="O134" s="25">
        <v>1497991</v>
      </c>
      <c r="P134" s="26" t="e">
        <v>#VALUE!</v>
      </c>
      <c r="Q134" s="13" t="s">
        <v>54</v>
      </c>
      <c r="R134" s="13" t="s">
        <v>55</v>
      </c>
      <c r="S134" s="114" t="s">
        <v>1401</v>
      </c>
      <c r="T134" s="26"/>
      <c r="U134" s="26">
        <v>1061790752</v>
      </c>
      <c r="V134" s="13" t="s">
        <v>189</v>
      </c>
      <c r="W134" s="13">
        <v>296</v>
      </c>
      <c r="X134" s="14">
        <v>44995</v>
      </c>
      <c r="Y134" s="14">
        <v>45290</v>
      </c>
      <c r="Z134" s="14"/>
      <c r="AA134" s="15" t="s">
        <v>28</v>
      </c>
      <c r="AB134" s="27" t="s">
        <v>583</v>
      </c>
      <c r="AC134" s="8">
        <v>2023</v>
      </c>
      <c r="AD134" s="8" t="s">
        <v>58</v>
      </c>
    </row>
    <row r="135" spans="1:30" x14ac:dyDescent="0.25">
      <c r="A135" s="9" t="s">
        <v>584</v>
      </c>
      <c r="B135" s="8" t="s">
        <v>23</v>
      </c>
      <c r="C135" s="13" t="s">
        <v>49</v>
      </c>
      <c r="D135" s="8" t="s">
        <v>585</v>
      </c>
      <c r="E135" s="13">
        <f t="shared" si="4"/>
        <v>1</v>
      </c>
      <c r="F135" s="13" t="e">
        <f>VLOOKUP(D135,'[1]GESTIÓN CONTRAC FONAM NACION'!$AC:$AE,2,FALSE)</f>
        <v>#REF!</v>
      </c>
      <c r="G135" s="13" t="e">
        <f t="shared" si="5"/>
        <v>#REF!</v>
      </c>
      <c r="H135" s="21">
        <v>44995</v>
      </c>
      <c r="I135" s="56" t="s">
        <v>149</v>
      </c>
      <c r="J135" s="23"/>
      <c r="K135" s="13" t="s">
        <v>52</v>
      </c>
      <c r="L135" s="24" t="s">
        <v>53</v>
      </c>
      <c r="M135" s="23"/>
      <c r="N135" s="23"/>
      <c r="O135" s="25">
        <v>1700220</v>
      </c>
      <c r="P135" s="26" t="e">
        <v>#VALUE!</v>
      </c>
      <c r="Q135" s="13" t="s">
        <v>54</v>
      </c>
      <c r="R135" s="13" t="s">
        <v>55</v>
      </c>
      <c r="S135" s="115" t="s">
        <v>1402</v>
      </c>
      <c r="T135" s="28"/>
      <c r="U135" s="28">
        <v>66827658</v>
      </c>
      <c r="V135" s="13" t="s">
        <v>129</v>
      </c>
      <c r="W135" s="13">
        <v>296</v>
      </c>
      <c r="X135" s="14">
        <v>44995</v>
      </c>
      <c r="Y135" s="14">
        <v>45290</v>
      </c>
      <c r="Z135" s="14"/>
      <c r="AA135" s="15" t="s">
        <v>28</v>
      </c>
      <c r="AB135" s="27" t="s">
        <v>586</v>
      </c>
      <c r="AC135" s="8">
        <v>2023</v>
      </c>
      <c r="AD135" s="8" t="s">
        <v>58</v>
      </c>
    </row>
    <row r="136" spans="1:30" x14ac:dyDescent="0.25">
      <c r="A136" s="29" t="s">
        <v>587</v>
      </c>
      <c r="B136" s="8" t="s">
        <v>23</v>
      </c>
      <c r="C136" s="13" t="s">
        <v>49</v>
      </c>
      <c r="D136" s="13" t="s">
        <v>588</v>
      </c>
      <c r="E136" s="13">
        <f t="shared" si="4"/>
        <v>1</v>
      </c>
      <c r="F136" s="13" t="e">
        <f>VLOOKUP(D136,'[1]GESTIÓN CONTRAC FONAM NACION'!$AC:$AE,2,FALSE)</f>
        <v>#REF!</v>
      </c>
      <c r="G136" s="13" t="e">
        <f t="shared" si="5"/>
        <v>#REF!</v>
      </c>
      <c r="H136" s="21">
        <v>44998</v>
      </c>
      <c r="I136" s="8" t="s">
        <v>589</v>
      </c>
      <c r="J136" s="23"/>
      <c r="K136" s="13" t="s">
        <v>52</v>
      </c>
      <c r="L136" s="24" t="s">
        <v>53</v>
      </c>
      <c r="M136" s="23"/>
      <c r="N136" s="23"/>
      <c r="O136" s="25">
        <v>3889578</v>
      </c>
      <c r="P136" s="26">
        <v>0</v>
      </c>
      <c r="Q136" s="13" t="s">
        <v>54</v>
      </c>
      <c r="R136" s="13" t="s">
        <v>55</v>
      </c>
      <c r="S136" s="114" t="s">
        <v>1403</v>
      </c>
      <c r="T136" s="26"/>
      <c r="U136" s="26">
        <v>3377499</v>
      </c>
      <c r="V136" s="13" t="s">
        <v>134</v>
      </c>
      <c r="W136" s="13">
        <v>120</v>
      </c>
      <c r="X136" s="14">
        <v>44998</v>
      </c>
      <c r="Y136" s="14">
        <v>45119</v>
      </c>
      <c r="Z136" s="14">
        <v>45076</v>
      </c>
      <c r="AA136" s="15" t="s">
        <v>154</v>
      </c>
      <c r="AB136" s="27" t="s">
        <v>590</v>
      </c>
      <c r="AC136" s="8">
        <v>2023</v>
      </c>
      <c r="AD136" s="8" t="s">
        <v>58</v>
      </c>
    </row>
    <row r="137" spans="1:30" x14ac:dyDescent="0.25">
      <c r="A137" s="9" t="s">
        <v>591</v>
      </c>
      <c r="B137" s="8" t="s">
        <v>23</v>
      </c>
      <c r="C137" s="13" t="s">
        <v>49</v>
      </c>
      <c r="D137" s="8" t="s">
        <v>592</v>
      </c>
      <c r="E137" s="13">
        <f t="shared" si="4"/>
        <v>1</v>
      </c>
      <c r="F137" s="13" t="e">
        <f>VLOOKUP(D137,'[1]GESTIÓN CONTRAC FONAM NACION'!$AC:$AE,2,FALSE)</f>
        <v>#REF!</v>
      </c>
      <c r="G137" s="13" t="e">
        <f t="shared" si="5"/>
        <v>#REF!</v>
      </c>
      <c r="H137" s="21">
        <v>44998</v>
      </c>
      <c r="I137" s="8" t="s">
        <v>593</v>
      </c>
      <c r="J137" s="23"/>
      <c r="K137" s="13" t="s">
        <v>52</v>
      </c>
      <c r="L137" s="24" t="s">
        <v>53</v>
      </c>
      <c r="M137" s="23"/>
      <c r="N137" s="23"/>
      <c r="O137" s="25">
        <v>1700219</v>
      </c>
      <c r="P137" s="26" t="e">
        <v>#VALUE!</v>
      </c>
      <c r="Q137" s="13" t="s">
        <v>54</v>
      </c>
      <c r="R137" s="13" t="s">
        <v>55</v>
      </c>
      <c r="S137" s="115" t="s">
        <v>1404</v>
      </c>
      <c r="T137" s="28"/>
      <c r="U137" s="28">
        <v>1081702416</v>
      </c>
      <c r="V137" s="13" t="s">
        <v>106</v>
      </c>
      <c r="W137" s="13">
        <v>293</v>
      </c>
      <c r="X137" s="14">
        <v>44998</v>
      </c>
      <c r="Y137" s="14">
        <v>45290</v>
      </c>
      <c r="Z137" s="14"/>
      <c r="AA137" s="15" t="s">
        <v>28</v>
      </c>
      <c r="AB137" s="27" t="s">
        <v>594</v>
      </c>
      <c r="AC137" s="8">
        <v>2023</v>
      </c>
      <c r="AD137" s="8" t="s">
        <v>58</v>
      </c>
    </row>
    <row r="138" spans="1:30" x14ac:dyDescent="0.25">
      <c r="A138" s="9" t="s">
        <v>595</v>
      </c>
      <c r="B138" s="8" t="s">
        <v>23</v>
      </c>
      <c r="C138" s="13" t="s">
        <v>49</v>
      </c>
      <c r="D138" s="13" t="s">
        <v>596</v>
      </c>
      <c r="E138" s="13">
        <f t="shared" si="4"/>
        <v>1</v>
      </c>
      <c r="F138" s="13" t="e">
        <f>VLOOKUP(D138,'[1]GESTIÓN CONTRAC FONAM NACION'!$AC:$AE,2,FALSE)</f>
        <v>#REF!</v>
      </c>
      <c r="G138" s="13" t="e">
        <f t="shared" si="5"/>
        <v>#REF!</v>
      </c>
      <c r="H138" s="21">
        <v>44998</v>
      </c>
      <c r="I138" s="8" t="s">
        <v>429</v>
      </c>
      <c r="J138" s="23"/>
      <c r="K138" s="13" t="s">
        <v>52</v>
      </c>
      <c r="L138" s="24" t="s">
        <v>53</v>
      </c>
      <c r="M138" s="23"/>
      <c r="N138" s="23"/>
      <c r="O138" s="25">
        <v>1497991</v>
      </c>
      <c r="P138" s="26" t="e">
        <v>#VALUE!</v>
      </c>
      <c r="Q138" s="13" t="s">
        <v>54</v>
      </c>
      <c r="R138" s="13" t="s">
        <v>55</v>
      </c>
      <c r="S138" s="114" t="s">
        <v>1405</v>
      </c>
      <c r="T138" s="26"/>
      <c r="U138" s="26">
        <v>1003194499</v>
      </c>
      <c r="V138" s="13" t="s">
        <v>189</v>
      </c>
      <c r="W138" s="13">
        <v>293</v>
      </c>
      <c r="X138" s="14">
        <v>44998</v>
      </c>
      <c r="Y138" s="14">
        <v>45290</v>
      </c>
      <c r="Z138" s="14"/>
      <c r="AA138" s="15" t="s">
        <v>28</v>
      </c>
      <c r="AB138" s="27" t="s">
        <v>597</v>
      </c>
      <c r="AC138" s="8">
        <v>2023</v>
      </c>
      <c r="AD138" s="8" t="s">
        <v>58</v>
      </c>
    </row>
    <row r="139" spans="1:30" x14ac:dyDescent="0.25">
      <c r="A139" s="9" t="s">
        <v>598</v>
      </c>
      <c r="B139" s="8" t="s">
        <v>23</v>
      </c>
      <c r="C139" s="13" t="s">
        <v>49</v>
      </c>
      <c r="D139" s="13" t="s">
        <v>599</v>
      </c>
      <c r="E139" s="13">
        <f t="shared" si="4"/>
        <v>2</v>
      </c>
      <c r="F139" s="13" t="e">
        <f>VLOOKUP(D139,'[1]GESTIÓN CONTRAC FONAM NACION'!$AC:$AE,2,FALSE)</f>
        <v>#REF!</v>
      </c>
      <c r="G139" s="13" t="e">
        <f t="shared" si="5"/>
        <v>#REF!</v>
      </c>
      <c r="H139" s="21">
        <v>44998</v>
      </c>
      <c r="I139" s="8" t="s">
        <v>600</v>
      </c>
      <c r="J139" s="23"/>
      <c r="K139" s="13" t="s">
        <v>52</v>
      </c>
      <c r="L139" s="24" t="s">
        <v>53</v>
      </c>
      <c r="M139" s="23"/>
      <c r="N139" s="23"/>
      <c r="O139" s="25">
        <v>3889578</v>
      </c>
      <c r="P139" s="26">
        <v>0</v>
      </c>
      <c r="Q139" s="13" t="s">
        <v>54</v>
      </c>
      <c r="R139" s="13" t="s">
        <v>55</v>
      </c>
      <c r="S139" s="114" t="s">
        <v>1406</v>
      </c>
      <c r="T139" s="26"/>
      <c r="U139" s="26">
        <v>1061724033</v>
      </c>
      <c r="V139" s="13" t="s">
        <v>111</v>
      </c>
      <c r="W139" s="13">
        <v>120</v>
      </c>
      <c r="X139" s="14">
        <v>44998</v>
      </c>
      <c r="Y139" s="14">
        <v>45119</v>
      </c>
      <c r="Z139" s="14"/>
      <c r="AA139" s="15" t="s">
        <v>56</v>
      </c>
      <c r="AB139" s="27" t="s">
        <v>601</v>
      </c>
      <c r="AC139" s="8">
        <v>2023</v>
      </c>
      <c r="AD139" s="8" t="s">
        <v>58</v>
      </c>
    </row>
    <row r="140" spans="1:30" x14ac:dyDescent="0.25">
      <c r="A140" s="9" t="s">
        <v>602</v>
      </c>
      <c r="B140" s="8" t="s">
        <v>23</v>
      </c>
      <c r="C140" s="13" t="s">
        <v>49</v>
      </c>
      <c r="D140" s="13" t="s">
        <v>603</v>
      </c>
      <c r="E140" s="13">
        <f t="shared" si="4"/>
        <v>1</v>
      </c>
      <c r="F140" s="13" t="e">
        <f>VLOOKUP(D140,'[1]GESTIÓN CONTRAC FONAM NACION'!$AC:$AE,2,FALSE)</f>
        <v>#REF!</v>
      </c>
      <c r="G140" s="13" t="e">
        <f t="shared" si="5"/>
        <v>#REF!</v>
      </c>
      <c r="H140" s="21">
        <v>44999</v>
      </c>
      <c r="I140" s="8" t="s">
        <v>604</v>
      </c>
      <c r="J140" s="23"/>
      <c r="K140" s="13" t="s">
        <v>52</v>
      </c>
      <c r="L140" s="24" t="s">
        <v>53</v>
      </c>
      <c r="M140" s="23"/>
      <c r="N140" s="23"/>
      <c r="O140" s="25">
        <v>3889578</v>
      </c>
      <c r="P140" s="26">
        <v>0</v>
      </c>
      <c r="Q140" s="13" t="s">
        <v>54</v>
      </c>
      <c r="R140" s="13" t="s">
        <v>55</v>
      </c>
      <c r="S140" s="114" t="s">
        <v>1407</v>
      </c>
      <c r="T140" s="26"/>
      <c r="U140" s="26">
        <v>27225016</v>
      </c>
      <c r="V140" s="13" t="s">
        <v>134</v>
      </c>
      <c r="W140" s="13">
        <v>120</v>
      </c>
      <c r="X140" s="14">
        <v>44999</v>
      </c>
      <c r="Y140" s="14">
        <v>45120</v>
      </c>
      <c r="Z140" s="14"/>
      <c r="AA140" s="15" t="s">
        <v>28</v>
      </c>
      <c r="AB140" s="27" t="s">
        <v>601</v>
      </c>
      <c r="AC140" s="8">
        <v>2023</v>
      </c>
      <c r="AD140" s="8" t="s">
        <v>58</v>
      </c>
    </row>
    <row r="141" spans="1:30" x14ac:dyDescent="0.25">
      <c r="A141" s="9" t="s">
        <v>605</v>
      </c>
      <c r="B141" s="8" t="s">
        <v>23</v>
      </c>
      <c r="C141" s="13" t="s">
        <v>49</v>
      </c>
      <c r="D141" s="8" t="s">
        <v>606</v>
      </c>
      <c r="E141" s="13">
        <f t="shared" si="4"/>
        <v>1</v>
      </c>
      <c r="F141" s="13" t="e">
        <f>VLOOKUP(D141,'[1]GESTIÓN CONTRAC FONAM NACION'!$AC:$AE,2,FALSE)</f>
        <v>#REF!</v>
      </c>
      <c r="G141" s="13" t="e">
        <f t="shared" si="5"/>
        <v>#REF!</v>
      </c>
      <c r="H141" s="21">
        <v>44998</v>
      </c>
      <c r="I141" s="8" t="s">
        <v>607</v>
      </c>
      <c r="J141" s="23"/>
      <c r="K141" s="13" t="s">
        <v>52</v>
      </c>
      <c r="L141" s="24" t="s">
        <v>53</v>
      </c>
      <c r="M141" s="23"/>
      <c r="N141" s="23"/>
      <c r="O141" s="25">
        <v>3889578</v>
      </c>
      <c r="P141" s="26">
        <v>0</v>
      </c>
      <c r="Q141" s="13" t="s">
        <v>54</v>
      </c>
      <c r="R141" s="13" t="s">
        <v>55</v>
      </c>
      <c r="S141" s="115" t="s">
        <v>1408</v>
      </c>
      <c r="T141" s="28"/>
      <c r="U141" s="28">
        <v>1007547928</v>
      </c>
      <c r="V141" s="13" t="s">
        <v>111</v>
      </c>
      <c r="W141" s="13">
        <v>120</v>
      </c>
      <c r="X141" s="14">
        <v>44998</v>
      </c>
      <c r="Y141" s="14">
        <v>45119</v>
      </c>
      <c r="Z141" s="14"/>
      <c r="AA141" s="15" t="s">
        <v>28</v>
      </c>
      <c r="AB141" s="27" t="s">
        <v>608</v>
      </c>
      <c r="AC141" s="8">
        <v>2023</v>
      </c>
      <c r="AD141" s="8" t="s">
        <v>58</v>
      </c>
    </row>
    <row r="142" spans="1:30" x14ac:dyDescent="0.25">
      <c r="A142" s="29" t="s">
        <v>609</v>
      </c>
      <c r="B142" s="8" t="s">
        <v>23</v>
      </c>
      <c r="C142" s="13" t="s">
        <v>49</v>
      </c>
      <c r="D142" s="13" t="s">
        <v>610</v>
      </c>
      <c r="E142" s="13">
        <f t="shared" si="4"/>
        <v>1</v>
      </c>
      <c r="F142" s="13" t="e">
        <f>VLOOKUP(D142,'[1]GESTIÓN CONTRAC FONAM NACION'!$AC:$AE,2,FALSE)</f>
        <v>#REF!</v>
      </c>
      <c r="G142" s="13" t="e">
        <f t="shared" si="5"/>
        <v>#REF!</v>
      </c>
      <c r="H142" s="21">
        <v>45006</v>
      </c>
      <c r="I142" s="13" t="s">
        <v>611</v>
      </c>
      <c r="J142" s="23"/>
      <c r="K142" s="13" t="s">
        <v>52</v>
      </c>
      <c r="L142" s="24" t="s">
        <v>53</v>
      </c>
      <c r="M142" s="23"/>
      <c r="N142" s="23"/>
      <c r="O142" s="25">
        <v>2255973</v>
      </c>
      <c r="P142" s="26">
        <v>0</v>
      </c>
      <c r="Q142" s="13" t="s">
        <v>54</v>
      </c>
      <c r="R142" s="13" t="s">
        <v>55</v>
      </c>
      <c r="S142" s="114" t="s">
        <v>1409</v>
      </c>
      <c r="T142" s="26"/>
      <c r="U142" s="26">
        <v>4565078</v>
      </c>
      <c r="V142" s="13" t="s">
        <v>94</v>
      </c>
      <c r="W142" s="13">
        <v>285</v>
      </c>
      <c r="X142" s="14">
        <v>45006</v>
      </c>
      <c r="Y142" s="14">
        <v>45290</v>
      </c>
      <c r="Z142" s="14"/>
      <c r="AA142" s="15" t="s">
        <v>28</v>
      </c>
      <c r="AB142" s="27" t="s">
        <v>612</v>
      </c>
      <c r="AC142" s="8">
        <v>2023</v>
      </c>
      <c r="AD142" s="8" t="s">
        <v>58</v>
      </c>
    </row>
    <row r="143" spans="1:30" x14ac:dyDescent="0.25">
      <c r="A143" s="9" t="s">
        <v>613</v>
      </c>
      <c r="B143" s="8" t="s">
        <v>23</v>
      </c>
      <c r="C143" s="13" t="s">
        <v>49</v>
      </c>
      <c r="D143" s="13" t="s">
        <v>614</v>
      </c>
      <c r="E143" s="13">
        <f t="shared" si="4"/>
        <v>1</v>
      </c>
      <c r="F143" s="13" t="e">
        <f>VLOOKUP(D143,'[1]GESTIÓN CONTRAC FONAM NACION'!$AC:$AE,2,FALSE)</f>
        <v>#REF!</v>
      </c>
      <c r="G143" s="13" t="e">
        <f t="shared" si="5"/>
        <v>#REF!</v>
      </c>
      <c r="H143" s="21">
        <v>44998</v>
      </c>
      <c r="I143" s="8" t="s">
        <v>615</v>
      </c>
      <c r="J143" s="23"/>
      <c r="K143" s="13" t="s">
        <v>52</v>
      </c>
      <c r="L143" s="24" t="s">
        <v>53</v>
      </c>
      <c r="M143" s="23"/>
      <c r="N143" s="23"/>
      <c r="O143" s="25">
        <v>1700220</v>
      </c>
      <c r="P143" s="26">
        <v>0</v>
      </c>
      <c r="Q143" s="13" t="s">
        <v>54</v>
      </c>
      <c r="R143" s="13" t="s">
        <v>55</v>
      </c>
      <c r="S143" s="114" t="s">
        <v>616</v>
      </c>
      <c r="T143" s="26"/>
      <c r="U143" s="26" t="s">
        <v>616</v>
      </c>
      <c r="V143" s="13" t="s">
        <v>94</v>
      </c>
      <c r="W143" s="13">
        <v>293</v>
      </c>
      <c r="X143" s="14">
        <v>44998</v>
      </c>
      <c r="Y143" s="14">
        <v>45290</v>
      </c>
      <c r="Z143" s="14"/>
      <c r="AA143" s="15" t="s">
        <v>28</v>
      </c>
      <c r="AB143" s="27" t="s">
        <v>617</v>
      </c>
      <c r="AC143" s="8">
        <v>2023</v>
      </c>
      <c r="AD143" s="8" t="s">
        <v>58</v>
      </c>
    </row>
    <row r="144" spans="1:30" x14ac:dyDescent="0.25">
      <c r="A144" s="9" t="s">
        <v>618</v>
      </c>
      <c r="B144" s="8" t="s">
        <v>23</v>
      </c>
      <c r="C144" s="13" t="s">
        <v>49</v>
      </c>
      <c r="D144" s="8" t="s">
        <v>619</v>
      </c>
      <c r="E144" s="13">
        <f t="shared" si="4"/>
        <v>2</v>
      </c>
      <c r="F144" s="13" t="e">
        <f>VLOOKUP(D144,'[1]GESTIÓN CONTRAC FONAM NACION'!$AC:$AE,2,FALSE)</f>
        <v>#REF!</v>
      </c>
      <c r="G144" s="13" t="e">
        <f t="shared" si="5"/>
        <v>#REF!</v>
      </c>
      <c r="H144" s="21">
        <v>45000</v>
      </c>
      <c r="I144" s="8" t="s">
        <v>620</v>
      </c>
      <c r="J144" s="23"/>
      <c r="K144" s="13" t="s">
        <v>52</v>
      </c>
      <c r="L144" s="24" t="s">
        <v>53</v>
      </c>
      <c r="M144" s="23"/>
      <c r="N144" s="23"/>
      <c r="O144" s="25">
        <v>3889578</v>
      </c>
      <c r="P144" s="26">
        <v>0</v>
      </c>
      <c r="Q144" s="13" t="s">
        <v>54</v>
      </c>
      <c r="R144" s="13" t="s">
        <v>55</v>
      </c>
      <c r="S144" s="115" t="s">
        <v>1410</v>
      </c>
      <c r="T144" s="28"/>
      <c r="U144" s="28">
        <v>94494114</v>
      </c>
      <c r="V144" s="13" t="s">
        <v>279</v>
      </c>
      <c r="W144" s="13">
        <v>120</v>
      </c>
      <c r="X144" s="14">
        <v>45000</v>
      </c>
      <c r="Y144" s="14">
        <v>45121</v>
      </c>
      <c r="Z144" s="14"/>
      <c r="AA144" s="15" t="s">
        <v>56</v>
      </c>
      <c r="AB144" s="27" t="s">
        <v>621</v>
      </c>
      <c r="AC144" s="8">
        <v>2023</v>
      </c>
      <c r="AD144" s="8" t="s">
        <v>58</v>
      </c>
    </row>
    <row r="145" spans="1:30" x14ac:dyDescent="0.25">
      <c r="A145" s="9" t="s">
        <v>622</v>
      </c>
      <c r="B145" s="8" t="s">
        <v>23</v>
      </c>
      <c r="C145" s="13" t="s">
        <v>49</v>
      </c>
      <c r="D145" s="13" t="s">
        <v>623</v>
      </c>
      <c r="E145" s="13">
        <f t="shared" si="4"/>
        <v>1</v>
      </c>
      <c r="F145" s="13" t="e">
        <f>VLOOKUP(D145,'[1]GESTIÓN CONTRAC FONAM NACION'!$AC:$AE,2,FALSE)</f>
        <v>#REF!</v>
      </c>
      <c r="G145" s="13" t="e">
        <f t="shared" si="5"/>
        <v>#REF!</v>
      </c>
      <c r="H145" s="21">
        <v>45001</v>
      </c>
      <c r="I145" s="56" t="s">
        <v>624</v>
      </c>
      <c r="J145" s="23"/>
      <c r="K145" s="13" t="s">
        <v>52</v>
      </c>
      <c r="L145" s="24" t="s">
        <v>53</v>
      </c>
      <c r="M145" s="23"/>
      <c r="N145" s="23"/>
      <c r="O145" s="25">
        <v>2481571</v>
      </c>
      <c r="P145" s="26">
        <v>0</v>
      </c>
      <c r="Q145" s="13" t="s">
        <v>54</v>
      </c>
      <c r="R145" s="13" t="s">
        <v>55</v>
      </c>
      <c r="S145" s="114" t="s">
        <v>1411</v>
      </c>
      <c r="T145" s="26"/>
      <c r="U145" s="26">
        <v>1013692286</v>
      </c>
      <c r="V145" s="13" t="s">
        <v>94</v>
      </c>
      <c r="W145" s="13">
        <v>290</v>
      </c>
      <c r="X145" s="14">
        <v>45001</v>
      </c>
      <c r="Y145" s="14">
        <v>45290</v>
      </c>
      <c r="Z145" s="14"/>
      <c r="AA145" s="15" t="s">
        <v>28</v>
      </c>
      <c r="AB145" s="27" t="s">
        <v>621</v>
      </c>
      <c r="AC145" s="8">
        <v>2023</v>
      </c>
      <c r="AD145" s="8" t="s">
        <v>58</v>
      </c>
    </row>
    <row r="146" spans="1:30" x14ac:dyDescent="0.25">
      <c r="A146" s="9" t="s">
        <v>625</v>
      </c>
      <c r="B146" s="8" t="s">
        <v>23</v>
      </c>
      <c r="C146" s="13" t="s">
        <v>49</v>
      </c>
      <c r="D146" s="13" t="s">
        <v>626</v>
      </c>
      <c r="E146" s="13">
        <f t="shared" si="4"/>
        <v>1</v>
      </c>
      <c r="F146" s="13" t="e">
        <f>VLOOKUP(D146,'[1]GESTIÓN CONTRAC FONAM NACION'!$AC:$AE,2,FALSE)</f>
        <v>#REF!</v>
      </c>
      <c r="G146" s="13" t="e">
        <f t="shared" si="5"/>
        <v>#REF!</v>
      </c>
      <c r="H146" s="21">
        <v>45007</v>
      </c>
      <c r="I146" s="8" t="s">
        <v>627</v>
      </c>
      <c r="J146" s="23"/>
      <c r="K146" s="13" t="s">
        <v>52</v>
      </c>
      <c r="L146" s="24" t="s">
        <v>53</v>
      </c>
      <c r="M146" s="23"/>
      <c r="N146" s="23"/>
      <c r="O146" s="25">
        <v>2896360</v>
      </c>
      <c r="P146" s="26">
        <v>0</v>
      </c>
      <c r="Q146" s="13" t="s">
        <v>54</v>
      </c>
      <c r="R146" s="13" t="s">
        <v>55</v>
      </c>
      <c r="S146" s="114" t="s">
        <v>1412</v>
      </c>
      <c r="T146" s="26"/>
      <c r="U146" s="26">
        <v>25120866</v>
      </c>
      <c r="V146" s="13" t="s">
        <v>94</v>
      </c>
      <c r="W146" s="13">
        <v>285</v>
      </c>
      <c r="X146" s="14">
        <v>45007</v>
      </c>
      <c r="Y146" s="14">
        <v>45290</v>
      </c>
      <c r="Z146" s="14"/>
      <c r="AA146" s="15" t="s">
        <v>28</v>
      </c>
      <c r="AB146" s="27" t="s">
        <v>628</v>
      </c>
      <c r="AC146" s="8">
        <v>2023</v>
      </c>
      <c r="AD146" s="8" t="s">
        <v>58</v>
      </c>
    </row>
    <row r="147" spans="1:30" x14ac:dyDescent="0.25">
      <c r="A147" s="9" t="s">
        <v>629</v>
      </c>
      <c r="B147" s="8" t="s">
        <v>23</v>
      </c>
      <c r="C147" s="13" t="s">
        <v>49</v>
      </c>
      <c r="D147" s="15" t="s">
        <v>630</v>
      </c>
      <c r="E147" s="13">
        <f t="shared" si="4"/>
        <v>1</v>
      </c>
      <c r="F147" s="13" t="e">
        <f>VLOOKUP(D147,'[1]GESTIÓN CONTRAC FONAM NACION'!$AC:$AE,2,FALSE)</f>
        <v>#REF!</v>
      </c>
      <c r="G147" s="13" t="e">
        <f t="shared" si="5"/>
        <v>#REF!</v>
      </c>
      <c r="H147" s="21">
        <v>45033</v>
      </c>
      <c r="I147" s="8" t="s">
        <v>631</v>
      </c>
      <c r="J147" s="23"/>
      <c r="K147" s="13" t="s">
        <v>52</v>
      </c>
      <c r="L147" s="24" t="s">
        <v>53</v>
      </c>
      <c r="M147" s="23"/>
      <c r="N147" s="23"/>
      <c r="O147" s="59">
        <v>4278535</v>
      </c>
      <c r="P147" s="26">
        <v>0</v>
      </c>
      <c r="Q147" s="13" t="s">
        <v>54</v>
      </c>
      <c r="R147" s="13" t="s">
        <v>55</v>
      </c>
      <c r="S147" s="114" t="s">
        <v>1413</v>
      </c>
      <c r="T147" s="26"/>
      <c r="U147" s="26">
        <v>10304405</v>
      </c>
      <c r="V147" s="15" t="s">
        <v>632</v>
      </c>
      <c r="W147" s="15">
        <v>120</v>
      </c>
      <c r="X147" s="14">
        <v>45033</v>
      </c>
      <c r="Y147" s="14">
        <v>45154</v>
      </c>
      <c r="Z147" s="15"/>
      <c r="AA147" s="15" t="s">
        <v>56</v>
      </c>
      <c r="AB147" s="27" t="s">
        <v>633</v>
      </c>
      <c r="AC147" s="8">
        <v>2023</v>
      </c>
      <c r="AD147" s="8" t="s">
        <v>58</v>
      </c>
    </row>
    <row r="148" spans="1:30" x14ac:dyDescent="0.25">
      <c r="A148" s="29" t="s">
        <v>634</v>
      </c>
      <c r="B148" s="8" t="s">
        <v>23</v>
      </c>
      <c r="C148" s="13" t="s">
        <v>49</v>
      </c>
      <c r="D148" s="8" t="s">
        <v>635</v>
      </c>
      <c r="E148" s="13">
        <f t="shared" si="4"/>
        <v>2</v>
      </c>
      <c r="F148" s="13" t="e">
        <f>VLOOKUP(D148,'[1]GESTIÓN CONTRAC FONAM NACION'!$AC:$AE,2,FALSE)</f>
        <v>#REF!</v>
      </c>
      <c r="G148" s="13" t="e">
        <f t="shared" si="5"/>
        <v>#REF!</v>
      </c>
      <c r="H148" s="21">
        <v>45013</v>
      </c>
      <c r="I148" s="8" t="s">
        <v>636</v>
      </c>
      <c r="J148" s="23"/>
      <c r="K148" s="13" t="s">
        <v>52</v>
      </c>
      <c r="L148" s="24" t="s">
        <v>53</v>
      </c>
      <c r="M148" s="23"/>
      <c r="N148" s="23"/>
      <c r="O148" s="25">
        <v>4278535</v>
      </c>
      <c r="P148" s="26">
        <v>0</v>
      </c>
      <c r="Q148" s="13" t="s">
        <v>54</v>
      </c>
      <c r="R148" s="13" t="s">
        <v>55</v>
      </c>
      <c r="S148" s="115" t="s">
        <v>1414</v>
      </c>
      <c r="T148" s="28"/>
      <c r="U148" s="28">
        <v>1130606323</v>
      </c>
      <c r="V148" s="13" t="s">
        <v>27</v>
      </c>
      <c r="W148" s="13">
        <v>120</v>
      </c>
      <c r="X148" s="14">
        <v>45013</v>
      </c>
      <c r="Y148" s="14">
        <v>45134</v>
      </c>
      <c r="Z148" s="14"/>
      <c r="AA148" s="15" t="s">
        <v>56</v>
      </c>
      <c r="AB148" s="27" t="s">
        <v>637</v>
      </c>
      <c r="AC148" s="8">
        <v>2023</v>
      </c>
      <c r="AD148" s="8" t="s">
        <v>58</v>
      </c>
    </row>
    <row r="149" spans="1:30" x14ac:dyDescent="0.25">
      <c r="A149" s="29" t="s">
        <v>638</v>
      </c>
      <c r="B149" s="8" t="s">
        <v>23</v>
      </c>
      <c r="C149" s="13" t="s">
        <v>49</v>
      </c>
      <c r="D149" s="15" t="s">
        <v>639</v>
      </c>
      <c r="E149" s="13">
        <f t="shared" si="4"/>
        <v>1</v>
      </c>
      <c r="F149" s="13" t="e">
        <f>VLOOKUP(D149,'[1]GESTIÓN CONTRAC FONAM NACION'!$AC:$AE,2,FALSE)</f>
        <v>#REF!</v>
      </c>
      <c r="G149" s="13" t="e">
        <f t="shared" si="5"/>
        <v>#REF!</v>
      </c>
      <c r="H149" s="21">
        <v>45016</v>
      </c>
      <c r="I149" s="8" t="s">
        <v>640</v>
      </c>
      <c r="J149" s="23"/>
      <c r="K149" s="13" t="s">
        <v>52</v>
      </c>
      <c r="L149" s="24" t="s">
        <v>53</v>
      </c>
      <c r="M149" s="23"/>
      <c r="N149" s="23"/>
      <c r="O149" s="25">
        <v>5271477</v>
      </c>
      <c r="P149" s="26">
        <v>0</v>
      </c>
      <c r="Q149" s="13" t="s">
        <v>54</v>
      </c>
      <c r="R149" s="13" t="s">
        <v>55</v>
      </c>
      <c r="S149" s="114" t="s">
        <v>1415</v>
      </c>
      <c r="T149" s="26"/>
      <c r="U149" s="26">
        <v>10281040</v>
      </c>
      <c r="V149" s="13" t="s">
        <v>27</v>
      </c>
      <c r="W149" s="13">
        <v>120</v>
      </c>
      <c r="X149" s="14">
        <v>45016</v>
      </c>
      <c r="Y149" s="14">
        <v>45137</v>
      </c>
      <c r="Z149" s="14"/>
      <c r="AA149" s="15" t="s">
        <v>28</v>
      </c>
      <c r="AB149" s="27" t="s">
        <v>641</v>
      </c>
      <c r="AC149" s="8">
        <v>2023</v>
      </c>
      <c r="AD149" s="8" t="s">
        <v>58</v>
      </c>
    </row>
    <row r="150" spans="1:30" x14ac:dyDescent="0.25">
      <c r="A150" s="29" t="s">
        <v>642</v>
      </c>
      <c r="B150" s="8" t="s">
        <v>23</v>
      </c>
      <c r="C150" s="13" t="s">
        <v>49</v>
      </c>
      <c r="D150" s="8" t="s">
        <v>643</v>
      </c>
      <c r="E150" s="13">
        <f t="shared" si="4"/>
        <v>1</v>
      </c>
      <c r="F150" s="13" t="e">
        <f>VLOOKUP(D150,'[1]GESTIÓN CONTRAC FONAM NACION'!$AC:$AE,2,FALSE)</f>
        <v>#REF!</v>
      </c>
      <c r="G150" s="13" t="e">
        <f t="shared" si="5"/>
        <v>#REF!</v>
      </c>
      <c r="H150" s="21">
        <v>45016</v>
      </c>
      <c r="I150" s="8" t="s">
        <v>644</v>
      </c>
      <c r="J150" s="23"/>
      <c r="K150" s="13" t="s">
        <v>52</v>
      </c>
      <c r="L150" s="24" t="s">
        <v>53</v>
      </c>
      <c r="M150" s="23"/>
      <c r="N150" s="23"/>
      <c r="O150" s="25">
        <v>1700220</v>
      </c>
      <c r="P150" s="26">
        <v>0</v>
      </c>
      <c r="Q150" s="13" t="s">
        <v>54</v>
      </c>
      <c r="R150" s="13" t="s">
        <v>55</v>
      </c>
      <c r="S150" s="115" t="s">
        <v>1416</v>
      </c>
      <c r="T150" s="28"/>
      <c r="U150" s="28">
        <v>1085317263</v>
      </c>
      <c r="V150" s="13" t="s">
        <v>72</v>
      </c>
      <c r="W150" s="13">
        <v>275</v>
      </c>
      <c r="X150" s="14">
        <v>45016</v>
      </c>
      <c r="Y150" s="14">
        <v>45290</v>
      </c>
      <c r="Z150" s="14"/>
      <c r="AA150" s="15" t="s">
        <v>28</v>
      </c>
      <c r="AB150" s="27" t="s">
        <v>645</v>
      </c>
      <c r="AC150" s="8">
        <v>2023</v>
      </c>
      <c r="AD150" s="8" t="s">
        <v>58</v>
      </c>
    </row>
    <row r="151" spans="1:30" x14ac:dyDescent="0.25">
      <c r="A151" s="29" t="s">
        <v>646</v>
      </c>
      <c r="B151" s="8" t="s">
        <v>23</v>
      </c>
      <c r="C151" s="13" t="s">
        <v>49</v>
      </c>
      <c r="D151" s="8" t="s">
        <v>647</v>
      </c>
      <c r="E151" s="13">
        <f t="shared" si="4"/>
        <v>1</v>
      </c>
      <c r="F151" s="13" t="e">
        <f>VLOOKUP(D151,'[1]GESTIÓN CONTRAC FONAM NACION'!$AC:$AE,2,FALSE)</f>
        <v>#REF!</v>
      </c>
      <c r="G151" s="13" t="e">
        <f t="shared" si="5"/>
        <v>#REF!</v>
      </c>
      <c r="H151" s="21">
        <v>45016</v>
      </c>
      <c r="I151" s="8" t="s">
        <v>166</v>
      </c>
      <c r="J151" s="23"/>
      <c r="K151" s="13" t="s">
        <v>52</v>
      </c>
      <c r="L151" s="24" t="s">
        <v>53</v>
      </c>
      <c r="M151" s="23"/>
      <c r="N151" s="23"/>
      <c r="O151" s="25">
        <v>1700220</v>
      </c>
      <c r="P151" s="26">
        <v>0</v>
      </c>
      <c r="Q151" s="13" t="s">
        <v>54</v>
      </c>
      <c r="R151" s="13" t="s">
        <v>55</v>
      </c>
      <c r="S151" s="115" t="s">
        <v>1417</v>
      </c>
      <c r="T151" s="28"/>
      <c r="U151" s="28">
        <v>1110501353</v>
      </c>
      <c r="V151" s="13" t="s">
        <v>94</v>
      </c>
      <c r="W151" s="13">
        <v>275</v>
      </c>
      <c r="X151" s="14">
        <v>45016</v>
      </c>
      <c r="Y151" s="14">
        <v>45290</v>
      </c>
      <c r="Z151" s="14"/>
      <c r="AA151" s="15" t="s">
        <v>28</v>
      </c>
      <c r="AB151" s="27" t="s">
        <v>648</v>
      </c>
      <c r="AC151" s="8">
        <v>2023</v>
      </c>
      <c r="AD151" s="8" t="s">
        <v>58</v>
      </c>
    </row>
    <row r="152" spans="1:30" x14ac:dyDescent="0.25">
      <c r="A152" s="29" t="s">
        <v>649</v>
      </c>
      <c r="B152" s="8" t="s">
        <v>23</v>
      </c>
      <c r="C152" s="13" t="s">
        <v>49</v>
      </c>
      <c r="D152" s="13" t="s">
        <v>650</v>
      </c>
      <c r="E152" s="13">
        <f t="shared" si="4"/>
        <v>2</v>
      </c>
      <c r="F152" s="13" t="e">
        <f>VLOOKUP(D152,'[1]GESTIÓN CONTRAC FONAM NACION'!$AC:$AE,2,FALSE)</f>
        <v>#REF!</v>
      </c>
      <c r="G152" s="13" t="e">
        <f t="shared" si="5"/>
        <v>#REF!</v>
      </c>
      <c r="H152" s="21">
        <v>45030</v>
      </c>
      <c r="I152" s="8" t="s">
        <v>651</v>
      </c>
      <c r="J152" s="23"/>
      <c r="K152" s="13" t="s">
        <v>52</v>
      </c>
      <c r="L152" s="24" t="s">
        <v>53</v>
      </c>
      <c r="M152" s="23"/>
      <c r="N152" s="23"/>
      <c r="O152" s="25">
        <v>4727782</v>
      </c>
      <c r="P152" s="26">
        <v>0</v>
      </c>
      <c r="Q152" s="13" t="s">
        <v>54</v>
      </c>
      <c r="R152" s="13" t="s">
        <v>55</v>
      </c>
      <c r="S152" s="114" t="s">
        <v>1418</v>
      </c>
      <c r="T152" s="26"/>
      <c r="U152" s="26">
        <v>1066518056</v>
      </c>
      <c r="V152" s="13" t="s">
        <v>27</v>
      </c>
      <c r="W152" s="13">
        <v>120</v>
      </c>
      <c r="X152" s="14">
        <v>45030</v>
      </c>
      <c r="Y152" s="14">
        <v>45151</v>
      </c>
      <c r="Z152" s="14"/>
      <c r="AA152" s="15" t="s">
        <v>56</v>
      </c>
      <c r="AB152" s="27" t="s">
        <v>652</v>
      </c>
      <c r="AC152" s="8">
        <v>2023</v>
      </c>
      <c r="AD152" s="8" t="s">
        <v>58</v>
      </c>
    </row>
    <row r="153" spans="1:30" x14ac:dyDescent="0.25">
      <c r="A153" s="29" t="s">
        <v>653</v>
      </c>
      <c r="B153" s="8" t="s">
        <v>23</v>
      </c>
      <c r="C153" s="13" t="s">
        <v>49</v>
      </c>
      <c r="D153" s="13" t="s">
        <v>654</v>
      </c>
      <c r="E153" s="13">
        <f t="shared" si="4"/>
        <v>1</v>
      </c>
      <c r="F153" s="13" t="e">
        <f>VLOOKUP(D153,'[1]GESTIÓN CONTRAC FONAM NACION'!$AC:$AE,2,FALSE)</f>
        <v>#REF!</v>
      </c>
      <c r="G153" s="13" t="e">
        <f t="shared" si="5"/>
        <v>#REF!</v>
      </c>
      <c r="H153" s="21">
        <v>45033</v>
      </c>
      <c r="I153" s="8" t="s">
        <v>655</v>
      </c>
      <c r="J153" s="23"/>
      <c r="K153" s="13" t="s">
        <v>52</v>
      </c>
      <c r="L153" s="24" t="s">
        <v>53</v>
      </c>
      <c r="M153" s="23"/>
      <c r="N153" s="23"/>
      <c r="O153" s="25">
        <v>3889578</v>
      </c>
      <c r="P153" s="26">
        <v>0</v>
      </c>
      <c r="Q153" s="13" t="s">
        <v>54</v>
      </c>
      <c r="R153" s="13" t="s">
        <v>55</v>
      </c>
      <c r="S153" s="114" t="s">
        <v>1419</v>
      </c>
      <c r="T153" s="26"/>
      <c r="U153" s="26">
        <v>1061773971</v>
      </c>
      <c r="V153" s="13" t="s">
        <v>632</v>
      </c>
      <c r="W153" s="13">
        <v>120</v>
      </c>
      <c r="X153" s="14">
        <v>45033</v>
      </c>
      <c r="Y153" s="14">
        <v>45154</v>
      </c>
      <c r="Z153" s="14"/>
      <c r="AA153" s="15" t="s">
        <v>28</v>
      </c>
      <c r="AB153" s="27" t="s">
        <v>656</v>
      </c>
      <c r="AC153" s="8">
        <v>2023</v>
      </c>
      <c r="AD153" s="8" t="s">
        <v>58</v>
      </c>
    </row>
    <row r="154" spans="1:30" x14ac:dyDescent="0.25">
      <c r="A154" s="29" t="s">
        <v>657</v>
      </c>
      <c r="B154" s="8" t="s">
        <v>23</v>
      </c>
      <c r="C154" s="13" t="s">
        <v>49</v>
      </c>
      <c r="D154" s="13" t="s">
        <v>208</v>
      </c>
      <c r="E154" s="13">
        <f t="shared" si="4"/>
        <v>2</v>
      </c>
      <c r="F154" s="13" t="e">
        <f>VLOOKUP(D154,'[1]GESTIÓN CONTRAC FONAM NACION'!$AC:$AE,2,FALSE)</f>
        <v>#REF!</v>
      </c>
      <c r="G154" s="13" t="e">
        <f t="shared" si="5"/>
        <v>#REF!</v>
      </c>
      <c r="H154" s="21">
        <v>45034</v>
      </c>
      <c r="I154" s="8" t="s">
        <v>658</v>
      </c>
      <c r="J154" s="23"/>
      <c r="K154" s="13" t="s">
        <v>52</v>
      </c>
      <c r="L154" s="24" t="s">
        <v>53</v>
      </c>
      <c r="M154" s="23"/>
      <c r="N154" s="23"/>
      <c r="O154" s="25">
        <v>1700220</v>
      </c>
      <c r="P154" s="26">
        <v>7197598</v>
      </c>
      <c r="Q154" s="13" t="s">
        <v>54</v>
      </c>
      <c r="R154" s="13" t="s">
        <v>55</v>
      </c>
      <c r="S154" s="114" t="s">
        <v>1311</v>
      </c>
      <c r="T154" s="26"/>
      <c r="U154" s="26">
        <v>75098964</v>
      </c>
      <c r="V154" s="13" t="s">
        <v>94</v>
      </c>
      <c r="W154" s="13">
        <v>250</v>
      </c>
      <c r="X154" s="14">
        <v>45034</v>
      </c>
      <c r="Y154" s="14">
        <v>45162</v>
      </c>
      <c r="Z154" s="14">
        <v>45160</v>
      </c>
      <c r="AA154" s="15" t="s">
        <v>56</v>
      </c>
      <c r="AB154" s="27" t="s">
        <v>659</v>
      </c>
      <c r="AC154" s="8">
        <v>2023</v>
      </c>
      <c r="AD154" s="8" t="s">
        <v>58</v>
      </c>
    </row>
    <row r="155" spans="1:30" x14ac:dyDescent="0.25">
      <c r="A155" s="29" t="s">
        <v>660</v>
      </c>
      <c r="B155" s="8" t="s">
        <v>23</v>
      </c>
      <c r="C155" s="13" t="s">
        <v>49</v>
      </c>
      <c r="D155" s="13" t="s">
        <v>661</v>
      </c>
      <c r="E155" s="13">
        <f t="shared" si="4"/>
        <v>1</v>
      </c>
      <c r="F155" s="13" t="e">
        <f>VLOOKUP(D155,'[1]GESTIÓN CONTRAC FONAM NACION'!$AC:$AE,2,FALSE)</f>
        <v>#REF!</v>
      </c>
      <c r="G155" s="13" t="e">
        <f t="shared" si="5"/>
        <v>#REF!</v>
      </c>
      <c r="H155" s="21">
        <v>45034</v>
      </c>
      <c r="I155" s="8" t="s">
        <v>662</v>
      </c>
      <c r="J155" s="23"/>
      <c r="K155" s="13" t="s">
        <v>52</v>
      </c>
      <c r="L155" s="24" t="s">
        <v>53</v>
      </c>
      <c r="M155" s="23"/>
      <c r="N155" s="23"/>
      <c r="O155" s="25">
        <v>2896360</v>
      </c>
      <c r="P155" s="26">
        <v>0</v>
      </c>
      <c r="Q155" s="13" t="s">
        <v>54</v>
      </c>
      <c r="R155" s="13" t="s">
        <v>55</v>
      </c>
      <c r="S155" s="114" t="s">
        <v>1420</v>
      </c>
      <c r="T155" s="26"/>
      <c r="U155" s="26">
        <v>43792456</v>
      </c>
      <c r="V155" s="13" t="s">
        <v>27</v>
      </c>
      <c r="W155" s="13">
        <v>120</v>
      </c>
      <c r="X155" s="14">
        <v>45034</v>
      </c>
      <c r="Y155" s="14">
        <v>45155</v>
      </c>
      <c r="Z155" s="14"/>
      <c r="AA155" s="15" t="s">
        <v>56</v>
      </c>
      <c r="AB155" s="27" t="s">
        <v>663</v>
      </c>
      <c r="AC155" s="8">
        <v>2023</v>
      </c>
      <c r="AD155" s="8" t="s">
        <v>58</v>
      </c>
    </row>
    <row r="156" spans="1:30" x14ac:dyDescent="0.25">
      <c r="A156" s="29" t="s">
        <v>664</v>
      </c>
      <c r="B156" s="8" t="s">
        <v>23</v>
      </c>
      <c r="C156" s="13" t="s">
        <v>49</v>
      </c>
      <c r="D156" s="13" t="s">
        <v>665</v>
      </c>
      <c r="E156" s="13">
        <f t="shared" si="4"/>
        <v>2</v>
      </c>
      <c r="F156" s="13" t="e">
        <f>VLOOKUP(D156,'[1]GESTIÓN CONTRAC FONAM NACION'!$AC:$AE,2,FALSE)</f>
        <v>#REF!</v>
      </c>
      <c r="G156" s="13" t="e">
        <f t="shared" si="5"/>
        <v>#REF!</v>
      </c>
      <c r="H156" s="21">
        <v>45043</v>
      </c>
      <c r="I156" s="8" t="s">
        <v>666</v>
      </c>
      <c r="J156" s="23"/>
      <c r="K156" s="13" t="s">
        <v>52</v>
      </c>
      <c r="L156" s="24" t="s">
        <v>53</v>
      </c>
      <c r="M156" s="23"/>
      <c r="N156" s="23"/>
      <c r="O156" s="25">
        <v>5877696</v>
      </c>
      <c r="P156" s="26">
        <v>0</v>
      </c>
      <c r="Q156" s="13" t="s">
        <v>54</v>
      </c>
      <c r="R156" s="13" t="s">
        <v>55</v>
      </c>
      <c r="S156" s="114" t="s">
        <v>1421</v>
      </c>
      <c r="T156" s="26"/>
      <c r="U156" s="26">
        <v>71315316</v>
      </c>
      <c r="V156" s="13" t="s">
        <v>27</v>
      </c>
      <c r="W156" s="13">
        <v>120</v>
      </c>
      <c r="X156" s="14">
        <v>45043</v>
      </c>
      <c r="Y156" s="14">
        <v>45164</v>
      </c>
      <c r="Z156" s="14"/>
      <c r="AA156" s="15" t="s">
        <v>56</v>
      </c>
      <c r="AB156" s="27" t="s">
        <v>667</v>
      </c>
      <c r="AC156" s="8">
        <v>2023</v>
      </c>
      <c r="AD156" s="8" t="s">
        <v>58</v>
      </c>
    </row>
    <row r="157" spans="1:30" x14ac:dyDescent="0.25">
      <c r="A157" s="29" t="s">
        <v>668</v>
      </c>
      <c r="B157" s="8" t="s">
        <v>23</v>
      </c>
      <c r="C157" s="13" t="s">
        <v>49</v>
      </c>
      <c r="D157" s="13" t="s">
        <v>669</v>
      </c>
      <c r="E157" s="13">
        <f t="shared" si="4"/>
        <v>1</v>
      </c>
      <c r="F157" s="13" t="e">
        <f>VLOOKUP(D157,'[1]GESTIÓN CONTRAC FONAM NACION'!$AC:$AE,2,FALSE)</f>
        <v>#REF!</v>
      </c>
      <c r="G157" s="13" t="e">
        <f t="shared" si="5"/>
        <v>#REF!</v>
      </c>
      <c r="H157" s="21">
        <v>45051</v>
      </c>
      <c r="I157" s="8" t="s">
        <v>670</v>
      </c>
      <c r="J157" s="23"/>
      <c r="K157" s="13" t="s">
        <v>52</v>
      </c>
      <c r="L157" s="24" t="s">
        <v>53</v>
      </c>
      <c r="M157" s="23"/>
      <c r="N157" s="23"/>
      <c r="O157" s="25">
        <v>1700220</v>
      </c>
      <c r="P157" s="26">
        <v>0</v>
      </c>
      <c r="Q157" s="13" t="s">
        <v>54</v>
      </c>
      <c r="R157" s="13" t="s">
        <v>55</v>
      </c>
      <c r="S157" s="114" t="s">
        <v>1422</v>
      </c>
      <c r="T157" s="26"/>
      <c r="U157" s="26">
        <v>1090150759</v>
      </c>
      <c r="V157" s="13" t="s">
        <v>134</v>
      </c>
      <c r="W157" s="13">
        <v>239</v>
      </c>
      <c r="X157" s="14">
        <v>45051</v>
      </c>
      <c r="Y157" s="14">
        <v>45290</v>
      </c>
      <c r="Z157" s="14"/>
      <c r="AA157" s="15" t="s">
        <v>28</v>
      </c>
      <c r="AB157" s="27" t="s">
        <v>671</v>
      </c>
      <c r="AC157" s="8">
        <v>2023</v>
      </c>
      <c r="AD157" s="8" t="s">
        <v>58</v>
      </c>
    </row>
    <row r="158" spans="1:30" x14ac:dyDescent="0.25">
      <c r="A158" s="29" t="s">
        <v>672</v>
      </c>
      <c r="B158" s="8" t="s">
        <v>23</v>
      </c>
      <c r="C158" s="13" t="s">
        <v>49</v>
      </c>
      <c r="D158" s="13" t="s">
        <v>673</v>
      </c>
      <c r="E158" s="13">
        <f t="shared" si="4"/>
        <v>2</v>
      </c>
      <c r="F158" s="13" t="e">
        <f>VLOOKUP(D158,'[1]GESTIÓN CONTRAC FONAM NACION'!$AC:$AE,2,FALSE)</f>
        <v>#REF!</v>
      </c>
      <c r="G158" s="13" t="e">
        <f t="shared" si="5"/>
        <v>#REF!</v>
      </c>
      <c r="H158" s="21">
        <v>45051</v>
      </c>
      <c r="I158" s="8" t="s">
        <v>674</v>
      </c>
      <c r="J158" s="23"/>
      <c r="K158" s="13" t="s">
        <v>52</v>
      </c>
      <c r="L158" s="24" t="s">
        <v>53</v>
      </c>
      <c r="M158" s="23"/>
      <c r="N158" s="23"/>
      <c r="O158" s="25">
        <v>4278535</v>
      </c>
      <c r="P158" s="26">
        <v>0</v>
      </c>
      <c r="Q158" s="13" t="s">
        <v>54</v>
      </c>
      <c r="R158" s="13" t="s">
        <v>55</v>
      </c>
      <c r="S158" s="114" t="s">
        <v>1423</v>
      </c>
      <c r="T158" s="26"/>
      <c r="U158" s="26">
        <v>3482475</v>
      </c>
      <c r="V158" s="13" t="s">
        <v>27</v>
      </c>
      <c r="W158" s="13">
        <v>120</v>
      </c>
      <c r="X158" s="14">
        <v>45051</v>
      </c>
      <c r="Y158" s="14">
        <v>45173</v>
      </c>
      <c r="Z158" s="14"/>
      <c r="AA158" s="15" t="s">
        <v>56</v>
      </c>
      <c r="AB158" s="27" t="s">
        <v>675</v>
      </c>
      <c r="AC158" s="8">
        <v>2023</v>
      </c>
      <c r="AD158" s="8" t="s">
        <v>58</v>
      </c>
    </row>
    <row r="159" spans="1:30" x14ac:dyDescent="0.25">
      <c r="A159" s="29" t="s">
        <v>676</v>
      </c>
      <c r="B159" s="8" t="s">
        <v>23</v>
      </c>
      <c r="C159" s="13" t="s">
        <v>49</v>
      </c>
      <c r="D159" s="13" t="s">
        <v>677</v>
      </c>
      <c r="E159" s="13">
        <f t="shared" si="4"/>
        <v>1</v>
      </c>
      <c r="F159" s="13" t="e">
        <f>VLOOKUP(D159,'[1]GESTIÓN CONTRAC FONAM NACION'!$AC:$AE,2,FALSE)</f>
        <v>#REF!</v>
      </c>
      <c r="G159" s="13" t="e">
        <f t="shared" si="5"/>
        <v>#REF!</v>
      </c>
      <c r="H159" s="21">
        <v>45051</v>
      </c>
      <c r="I159" s="8" t="s">
        <v>678</v>
      </c>
      <c r="J159" s="23"/>
      <c r="K159" s="13" t="s">
        <v>52</v>
      </c>
      <c r="L159" s="24" t="s">
        <v>53</v>
      </c>
      <c r="M159" s="23"/>
      <c r="N159" s="23"/>
      <c r="O159" s="25">
        <v>5877696</v>
      </c>
      <c r="P159" s="26">
        <v>0</v>
      </c>
      <c r="Q159" s="13" t="s">
        <v>54</v>
      </c>
      <c r="R159" s="13" t="s">
        <v>55</v>
      </c>
      <c r="S159" s="114" t="s">
        <v>679</v>
      </c>
      <c r="T159" s="26"/>
      <c r="U159" s="26" t="s">
        <v>679</v>
      </c>
      <c r="V159" s="13" t="s">
        <v>27</v>
      </c>
      <c r="W159" s="13">
        <v>120</v>
      </c>
      <c r="X159" s="14">
        <v>45051</v>
      </c>
      <c r="Y159" s="14">
        <v>45173</v>
      </c>
      <c r="Z159" s="14"/>
      <c r="AA159" s="15" t="s">
        <v>56</v>
      </c>
      <c r="AB159" s="27" t="s">
        <v>680</v>
      </c>
      <c r="AC159" s="8">
        <v>2023</v>
      </c>
      <c r="AD159" s="8" t="s">
        <v>58</v>
      </c>
    </row>
    <row r="160" spans="1:30" x14ac:dyDescent="0.25">
      <c r="A160" s="29" t="s">
        <v>681</v>
      </c>
      <c r="B160" s="8" t="s">
        <v>23</v>
      </c>
      <c r="C160" s="13" t="s">
        <v>49</v>
      </c>
      <c r="D160" s="13" t="s">
        <v>682</v>
      </c>
      <c r="E160" s="13">
        <f t="shared" si="4"/>
        <v>2</v>
      </c>
      <c r="F160" s="13" t="e">
        <f>VLOOKUP(D160,'[1]GESTIÓN CONTRAC FONAM NACION'!$AC:$AE,2,FALSE)</f>
        <v>#REF!</v>
      </c>
      <c r="G160" s="13" t="e">
        <f t="shared" si="5"/>
        <v>#REF!</v>
      </c>
      <c r="H160" s="21">
        <v>45058</v>
      </c>
      <c r="I160" s="8" t="s">
        <v>683</v>
      </c>
      <c r="J160" s="23"/>
      <c r="K160" s="13" t="s">
        <v>52</v>
      </c>
      <c r="L160" s="24" t="s">
        <v>53</v>
      </c>
      <c r="M160" s="23"/>
      <c r="N160" s="23"/>
      <c r="O160" s="25">
        <v>3535980</v>
      </c>
      <c r="P160" s="26">
        <v>0</v>
      </c>
      <c r="Q160" s="13" t="s">
        <v>54</v>
      </c>
      <c r="R160" s="13" t="s">
        <v>55</v>
      </c>
      <c r="S160" s="114" t="s">
        <v>684</v>
      </c>
      <c r="T160" s="26"/>
      <c r="U160" s="26" t="s">
        <v>684</v>
      </c>
      <c r="V160" s="13" t="s">
        <v>134</v>
      </c>
      <c r="W160" s="13">
        <v>112</v>
      </c>
      <c r="X160" s="14">
        <v>45173</v>
      </c>
      <c r="Y160" s="14">
        <v>45173</v>
      </c>
      <c r="Z160" s="14"/>
      <c r="AA160" s="15" t="s">
        <v>56</v>
      </c>
      <c r="AB160" s="27" t="s">
        <v>685</v>
      </c>
      <c r="AC160" s="8">
        <v>2023</v>
      </c>
      <c r="AD160" s="8" t="s">
        <v>58</v>
      </c>
    </row>
    <row r="161" spans="1:30" x14ac:dyDescent="0.25">
      <c r="A161" s="29" t="s">
        <v>686</v>
      </c>
      <c r="B161" s="8" t="s">
        <v>23</v>
      </c>
      <c r="C161" s="13" t="s">
        <v>49</v>
      </c>
      <c r="D161" s="13" t="s">
        <v>687</v>
      </c>
      <c r="E161" s="13">
        <f t="shared" si="4"/>
        <v>1</v>
      </c>
      <c r="F161" s="13" t="e">
        <f>VLOOKUP(D161,'[1]GESTIÓN CONTRAC FONAM NACION'!$AC:$AE,2,FALSE)</f>
        <v>#REF!</v>
      </c>
      <c r="G161" s="13" t="e">
        <f t="shared" si="5"/>
        <v>#REF!</v>
      </c>
      <c r="H161" s="21">
        <v>45079</v>
      </c>
      <c r="I161" s="8" t="s">
        <v>688</v>
      </c>
      <c r="J161" s="23"/>
      <c r="K161" s="13" t="s">
        <v>52</v>
      </c>
      <c r="L161" s="24" t="s">
        <v>53</v>
      </c>
      <c r="M161" s="23"/>
      <c r="N161" s="23"/>
      <c r="O161" s="60">
        <v>3889578</v>
      </c>
      <c r="P161" s="26" t="e">
        <v>#VALUE!</v>
      </c>
      <c r="Q161" s="13" t="s">
        <v>54</v>
      </c>
      <c r="R161" s="13" t="s">
        <v>55</v>
      </c>
      <c r="S161" s="114" t="s">
        <v>1277</v>
      </c>
      <c r="T161" s="26"/>
      <c r="U161" s="26">
        <v>1088309433</v>
      </c>
      <c r="V161" s="13" t="s">
        <v>27</v>
      </c>
      <c r="W161" s="13">
        <v>211</v>
      </c>
      <c r="X161" s="14">
        <v>45079</v>
      </c>
      <c r="Y161" s="14">
        <v>45290</v>
      </c>
      <c r="Z161" s="14"/>
      <c r="AA161" s="15" t="s">
        <v>28</v>
      </c>
      <c r="AB161" s="27" t="s">
        <v>689</v>
      </c>
      <c r="AC161" s="8">
        <v>2023</v>
      </c>
      <c r="AD161" s="8" t="s">
        <v>58</v>
      </c>
    </row>
    <row r="162" spans="1:30" x14ac:dyDescent="0.25">
      <c r="A162" s="29" t="s">
        <v>690</v>
      </c>
      <c r="B162" s="8" t="s">
        <v>23</v>
      </c>
      <c r="C162" s="13" t="s">
        <v>49</v>
      </c>
      <c r="D162" s="13" t="s">
        <v>62</v>
      </c>
      <c r="E162" s="13">
        <f t="shared" si="4"/>
        <v>2</v>
      </c>
      <c r="F162" s="13" t="e">
        <f>VLOOKUP(D162,'[1]GESTIÓN CONTRAC FONAM NACION'!$AC:$AE,2,FALSE)</f>
        <v>#REF!</v>
      </c>
      <c r="G162" s="13" t="e">
        <f t="shared" si="5"/>
        <v>#REF!</v>
      </c>
      <c r="H162" s="21">
        <v>45079</v>
      </c>
      <c r="I162" s="15" t="s">
        <v>691</v>
      </c>
      <c r="J162" s="23"/>
      <c r="K162" s="13" t="s">
        <v>52</v>
      </c>
      <c r="L162" s="24" t="s">
        <v>53</v>
      </c>
      <c r="M162" s="23"/>
      <c r="N162" s="23"/>
      <c r="O162" s="25">
        <v>5877696</v>
      </c>
      <c r="P162" s="26" t="e">
        <v>#VALUE!</v>
      </c>
      <c r="Q162" s="13" t="s">
        <v>54</v>
      </c>
      <c r="R162" s="13" t="s">
        <v>55</v>
      </c>
      <c r="S162" s="114" t="s">
        <v>1276</v>
      </c>
      <c r="T162" s="26"/>
      <c r="U162" s="26">
        <v>1017125021</v>
      </c>
      <c r="V162" s="13" t="s">
        <v>27</v>
      </c>
      <c r="W162" s="13">
        <v>211</v>
      </c>
      <c r="X162" s="14">
        <v>45079</v>
      </c>
      <c r="Y162" s="14">
        <v>45290</v>
      </c>
      <c r="Z162" s="14"/>
      <c r="AA162" s="15" t="s">
        <v>28</v>
      </c>
      <c r="AB162" s="61" t="s">
        <v>692</v>
      </c>
      <c r="AC162" s="8">
        <v>2023</v>
      </c>
      <c r="AD162" s="8" t="s">
        <v>58</v>
      </c>
    </row>
    <row r="163" spans="1:30" x14ac:dyDescent="0.25">
      <c r="A163" s="29">
        <v>157</v>
      </c>
      <c r="B163" s="8" t="s">
        <v>23</v>
      </c>
      <c r="C163" s="13" t="s">
        <v>49</v>
      </c>
      <c r="D163" s="13" t="s">
        <v>59</v>
      </c>
      <c r="E163" s="13">
        <f t="shared" si="4"/>
        <v>2</v>
      </c>
      <c r="F163" s="13" t="e">
        <f>VLOOKUP(D163,'[1]GESTIÓN CONTRAC FONAM NACION'!$AC:$AE,2,FALSE)</f>
        <v>#REF!</v>
      </c>
      <c r="G163" s="13" t="e">
        <f t="shared" si="5"/>
        <v>#REF!</v>
      </c>
      <c r="H163" s="21">
        <v>45079</v>
      </c>
      <c r="I163" s="8" t="s">
        <v>693</v>
      </c>
      <c r="J163" s="23"/>
      <c r="K163" s="13" t="s">
        <v>52</v>
      </c>
      <c r="L163" s="24" t="s">
        <v>53</v>
      </c>
      <c r="M163" s="23"/>
      <c r="N163" s="23"/>
      <c r="O163" s="25">
        <v>4820400</v>
      </c>
      <c r="P163" s="26">
        <v>19120920</v>
      </c>
      <c r="Q163" s="13" t="s">
        <v>54</v>
      </c>
      <c r="R163" s="13" t="s">
        <v>55</v>
      </c>
      <c r="S163" s="114" t="s">
        <v>1275</v>
      </c>
      <c r="T163" s="26"/>
      <c r="U163" s="26">
        <v>1036610456</v>
      </c>
      <c r="V163" s="13" t="s">
        <v>27</v>
      </c>
      <c r="W163" s="13">
        <v>211</v>
      </c>
      <c r="X163" s="14">
        <v>45079</v>
      </c>
      <c r="Y163" s="14">
        <v>45290</v>
      </c>
      <c r="Z163" s="14"/>
      <c r="AA163" s="15" t="s">
        <v>28</v>
      </c>
      <c r="AB163" s="61" t="s">
        <v>694</v>
      </c>
      <c r="AC163" s="8">
        <v>2023</v>
      </c>
      <c r="AD163" s="8" t="s">
        <v>58</v>
      </c>
    </row>
    <row r="164" spans="1:30" x14ac:dyDescent="0.25">
      <c r="A164" s="29">
        <v>158</v>
      </c>
      <c r="B164" s="8" t="s">
        <v>23</v>
      </c>
      <c r="C164" s="13" t="s">
        <v>49</v>
      </c>
      <c r="D164" s="13" t="s">
        <v>50</v>
      </c>
      <c r="E164" s="13">
        <f t="shared" si="4"/>
        <v>2</v>
      </c>
      <c r="F164" s="13" t="e">
        <f>VLOOKUP(D164,'[1]GESTIÓN CONTRAC FONAM NACION'!$AC:$AE,2,FALSE)</f>
        <v>#REF!</v>
      </c>
      <c r="G164" s="13" t="e">
        <f t="shared" si="5"/>
        <v>#REF!</v>
      </c>
      <c r="H164" s="21">
        <v>45079</v>
      </c>
      <c r="I164" s="8" t="s">
        <v>695</v>
      </c>
      <c r="J164" s="23"/>
      <c r="K164" s="13" t="s">
        <v>52</v>
      </c>
      <c r="L164" s="24" t="s">
        <v>53</v>
      </c>
      <c r="M164" s="23"/>
      <c r="N164" s="23"/>
      <c r="O164" s="25">
        <v>3889578</v>
      </c>
      <c r="P164" s="26">
        <v>15428659</v>
      </c>
      <c r="Q164" s="13" t="s">
        <v>54</v>
      </c>
      <c r="R164" s="13" t="s">
        <v>55</v>
      </c>
      <c r="S164" s="114" t="s">
        <v>1274</v>
      </c>
      <c r="T164" s="26"/>
      <c r="U164" s="26">
        <v>1064980608</v>
      </c>
      <c r="V164" s="13" t="s">
        <v>27</v>
      </c>
      <c r="W164" s="13">
        <v>211</v>
      </c>
      <c r="X164" s="14">
        <v>45079</v>
      </c>
      <c r="Y164" s="14">
        <v>45290</v>
      </c>
      <c r="Z164" s="14"/>
      <c r="AA164" s="15" t="s">
        <v>28</v>
      </c>
      <c r="AB164" s="27" t="s">
        <v>696</v>
      </c>
      <c r="AC164" s="8">
        <v>2023</v>
      </c>
      <c r="AD164" s="8" t="s">
        <v>58</v>
      </c>
    </row>
    <row r="165" spans="1:30" x14ac:dyDescent="0.25">
      <c r="A165" s="29">
        <v>159</v>
      </c>
      <c r="B165" s="8" t="s">
        <v>23</v>
      </c>
      <c r="C165" s="13" t="s">
        <v>49</v>
      </c>
      <c r="D165" s="13" t="s">
        <v>697</v>
      </c>
      <c r="E165" s="13">
        <f t="shared" si="4"/>
        <v>1</v>
      </c>
      <c r="F165" s="13" t="e">
        <f>VLOOKUP(D165,'[1]GESTIÓN CONTRAC FONAM NACION'!$AC:$AE,2,FALSE)</f>
        <v>#REF!</v>
      </c>
      <c r="G165" s="13" t="e">
        <f t="shared" si="5"/>
        <v>#REF!</v>
      </c>
      <c r="H165" s="21">
        <v>45084</v>
      </c>
      <c r="I165" s="8" t="s">
        <v>698</v>
      </c>
      <c r="J165" s="23"/>
      <c r="K165" s="13" t="s">
        <v>52</v>
      </c>
      <c r="L165" s="24" t="s">
        <v>53</v>
      </c>
      <c r="M165" s="23"/>
      <c r="N165" s="23"/>
      <c r="O165" s="25">
        <v>1700220</v>
      </c>
      <c r="P165" s="26">
        <v>0</v>
      </c>
      <c r="Q165" s="13" t="s">
        <v>54</v>
      </c>
      <c r="R165" s="13" t="s">
        <v>55</v>
      </c>
      <c r="S165" s="114" t="s">
        <v>699</v>
      </c>
      <c r="T165" s="26"/>
      <c r="U165" s="26" t="s">
        <v>699</v>
      </c>
      <c r="V165" s="13" t="s">
        <v>27</v>
      </c>
      <c r="W165" s="13">
        <v>206</v>
      </c>
      <c r="X165" s="14">
        <v>45084</v>
      </c>
      <c r="Y165" s="14">
        <v>45290</v>
      </c>
      <c r="Z165" s="14"/>
      <c r="AA165" s="15" t="s">
        <v>28</v>
      </c>
      <c r="AB165" s="27" t="s">
        <v>700</v>
      </c>
      <c r="AC165" s="8">
        <v>2023</v>
      </c>
      <c r="AD165" s="8" t="s">
        <v>58</v>
      </c>
    </row>
    <row r="166" spans="1:30" x14ac:dyDescent="0.25">
      <c r="A166" s="29">
        <v>160</v>
      </c>
      <c r="B166" s="8" t="s">
        <v>23</v>
      </c>
      <c r="C166" s="13" t="s">
        <v>49</v>
      </c>
      <c r="D166" s="8" t="s">
        <v>70</v>
      </c>
      <c r="E166" s="13">
        <f t="shared" si="4"/>
        <v>2</v>
      </c>
      <c r="F166" s="13" t="e">
        <f>VLOOKUP(D166,'[1]GESTIÓN CONTRAC FONAM NACION'!$AC:$AE,2,FALSE)</f>
        <v>#REF!</v>
      </c>
      <c r="G166" s="13" t="e">
        <f t="shared" si="5"/>
        <v>#REF!</v>
      </c>
      <c r="H166" s="21">
        <v>45086</v>
      </c>
      <c r="I166" s="22" t="s">
        <v>71</v>
      </c>
      <c r="J166" s="23"/>
      <c r="K166" s="13" t="s">
        <v>52</v>
      </c>
      <c r="L166" s="24" t="s">
        <v>53</v>
      </c>
      <c r="M166" s="23"/>
      <c r="N166" s="23"/>
      <c r="O166" s="25">
        <v>2896360</v>
      </c>
      <c r="P166" s="26" t="e">
        <v>#VALUE!</v>
      </c>
      <c r="Q166" s="13" t="s">
        <v>54</v>
      </c>
      <c r="R166" s="13" t="s">
        <v>55</v>
      </c>
      <c r="S166" s="115" t="s">
        <v>1278</v>
      </c>
      <c r="T166" s="28"/>
      <c r="U166" s="28">
        <v>1085313052</v>
      </c>
      <c r="V166" s="13" t="s">
        <v>72</v>
      </c>
      <c r="W166" s="13">
        <v>204</v>
      </c>
      <c r="X166" s="14">
        <v>45087</v>
      </c>
      <c r="Y166" s="14">
        <v>45270</v>
      </c>
      <c r="Z166" s="14"/>
      <c r="AA166" s="15" t="s">
        <v>28</v>
      </c>
      <c r="AB166" s="27" t="s">
        <v>701</v>
      </c>
      <c r="AC166" s="8">
        <v>2023</v>
      </c>
      <c r="AD166" s="8" t="s">
        <v>58</v>
      </c>
    </row>
    <row r="167" spans="1:30" x14ac:dyDescent="0.25">
      <c r="A167" s="29">
        <v>161</v>
      </c>
      <c r="B167" s="8" t="s">
        <v>23</v>
      </c>
      <c r="C167" s="13" t="s">
        <v>49</v>
      </c>
      <c r="D167" s="8" t="s">
        <v>119</v>
      </c>
      <c r="E167" s="13">
        <f t="shared" si="4"/>
        <v>2</v>
      </c>
      <c r="F167" s="13" t="e">
        <f>VLOOKUP(D167,'[1]GESTIÓN CONTRAC FONAM NACION'!$AC:$AE,2,FALSE)</f>
        <v>#REF!</v>
      </c>
      <c r="G167" s="13" t="e">
        <f t="shared" si="5"/>
        <v>#REF!</v>
      </c>
      <c r="H167" s="21">
        <v>45090</v>
      </c>
      <c r="I167" s="8" t="s">
        <v>120</v>
      </c>
      <c r="J167" s="23"/>
      <c r="K167" s="13" t="s">
        <v>52</v>
      </c>
      <c r="L167" s="24" t="s">
        <v>53</v>
      </c>
      <c r="M167" s="23"/>
      <c r="N167" s="23"/>
      <c r="O167" s="25">
        <v>5271477</v>
      </c>
      <c r="P167" s="26" t="e">
        <v>#VALUE!</v>
      </c>
      <c r="Q167" s="13" t="s">
        <v>54</v>
      </c>
      <c r="R167" s="13" t="s">
        <v>55</v>
      </c>
      <c r="S167" s="115" t="s">
        <v>1289</v>
      </c>
      <c r="T167" s="28"/>
      <c r="U167" s="28">
        <v>43926348</v>
      </c>
      <c r="V167" s="13" t="s">
        <v>27</v>
      </c>
      <c r="W167" s="13">
        <v>200</v>
      </c>
      <c r="X167" s="14">
        <v>45090</v>
      </c>
      <c r="Y167" s="14">
        <v>45290</v>
      </c>
      <c r="Z167" s="14"/>
      <c r="AA167" s="15" t="s">
        <v>28</v>
      </c>
      <c r="AB167" s="27" t="s">
        <v>702</v>
      </c>
      <c r="AC167" s="8">
        <v>2023</v>
      </c>
      <c r="AD167" s="8" t="s">
        <v>58</v>
      </c>
    </row>
    <row r="168" spans="1:30" x14ac:dyDescent="0.25">
      <c r="A168" s="29">
        <v>162</v>
      </c>
      <c r="B168" s="8" t="s">
        <v>23</v>
      </c>
      <c r="C168" s="13" t="s">
        <v>49</v>
      </c>
      <c r="D168" s="8" t="s">
        <v>137</v>
      </c>
      <c r="E168" s="13">
        <f t="shared" si="4"/>
        <v>2</v>
      </c>
      <c r="F168" s="13" t="e">
        <f>VLOOKUP(D168,'[1]GESTIÓN CONTRAC FONAM NACION'!$AC:$AE,2,FALSE)</f>
        <v>#REF!</v>
      </c>
      <c r="G168" s="13" t="e">
        <f t="shared" si="5"/>
        <v>#REF!</v>
      </c>
      <c r="H168" s="21">
        <v>45091</v>
      </c>
      <c r="I168" s="8" t="s">
        <v>120</v>
      </c>
      <c r="J168" s="23"/>
      <c r="K168" s="13" t="s">
        <v>52</v>
      </c>
      <c r="L168" s="24" t="s">
        <v>53</v>
      </c>
      <c r="M168" s="23"/>
      <c r="N168" s="23"/>
      <c r="O168" s="25">
        <v>5271477</v>
      </c>
      <c r="P168" s="26" t="e">
        <v>#VALUE!</v>
      </c>
      <c r="Q168" s="13" t="s">
        <v>54</v>
      </c>
      <c r="R168" s="13" t="s">
        <v>55</v>
      </c>
      <c r="S168" s="115" t="s">
        <v>1293</v>
      </c>
      <c r="T168" s="28"/>
      <c r="U168" s="28">
        <v>1128435853</v>
      </c>
      <c r="V168" s="13" t="s">
        <v>27</v>
      </c>
      <c r="W168" s="13">
        <v>199</v>
      </c>
      <c r="X168" s="14">
        <v>45091</v>
      </c>
      <c r="Y168" s="14">
        <v>45290</v>
      </c>
      <c r="Z168" s="14"/>
      <c r="AA168" s="15" t="s">
        <v>28</v>
      </c>
      <c r="AB168" s="27" t="s">
        <v>703</v>
      </c>
      <c r="AC168" s="8">
        <v>2023</v>
      </c>
      <c r="AD168" s="8" t="s">
        <v>58</v>
      </c>
    </row>
    <row r="169" spans="1:30" x14ac:dyDescent="0.25">
      <c r="A169" s="29">
        <v>163</v>
      </c>
      <c r="B169" s="8" t="s">
        <v>23</v>
      </c>
      <c r="C169" s="13" t="s">
        <v>49</v>
      </c>
      <c r="D169" s="8" t="s">
        <v>140</v>
      </c>
      <c r="E169" s="13">
        <f t="shared" si="4"/>
        <v>2</v>
      </c>
      <c r="F169" s="13" t="e">
        <f>VLOOKUP(D169,'[1]GESTIÓN CONTRAC FONAM NACION'!$AC:$AE,2,FALSE)</f>
        <v>#REF!</v>
      </c>
      <c r="G169" s="13" t="e">
        <f t="shared" si="5"/>
        <v>#REF!</v>
      </c>
      <c r="H169" s="21">
        <v>45091</v>
      </c>
      <c r="I169" s="8" t="s">
        <v>141</v>
      </c>
      <c r="J169" s="23"/>
      <c r="K169" s="13" t="s">
        <v>52</v>
      </c>
      <c r="L169" s="24" t="s">
        <v>53</v>
      </c>
      <c r="M169" s="23"/>
      <c r="N169" s="23"/>
      <c r="O169" s="34">
        <v>5877696</v>
      </c>
      <c r="P169" s="26" t="e">
        <v>#VALUE!</v>
      </c>
      <c r="Q169" s="13" t="s">
        <v>54</v>
      </c>
      <c r="R169" s="13" t="s">
        <v>55</v>
      </c>
      <c r="S169" s="115" t="s">
        <v>1294</v>
      </c>
      <c r="T169" s="28"/>
      <c r="U169" s="28">
        <v>75101063</v>
      </c>
      <c r="V169" s="13" t="s">
        <v>27</v>
      </c>
      <c r="W169" s="13">
        <v>199</v>
      </c>
      <c r="X169" s="14">
        <v>45091</v>
      </c>
      <c r="Y169" s="14">
        <v>45290</v>
      </c>
      <c r="Z169" s="14"/>
      <c r="AA169" s="15" t="s">
        <v>28</v>
      </c>
      <c r="AB169" s="27" t="s">
        <v>704</v>
      </c>
      <c r="AC169" s="8">
        <v>2023</v>
      </c>
      <c r="AD169" s="8" t="s">
        <v>58</v>
      </c>
    </row>
    <row r="170" spans="1:30" x14ac:dyDescent="0.25">
      <c r="A170" s="29">
        <v>164</v>
      </c>
      <c r="B170" s="8" t="s">
        <v>23</v>
      </c>
      <c r="C170" s="13" t="s">
        <v>49</v>
      </c>
      <c r="D170" s="13" t="s">
        <v>127</v>
      </c>
      <c r="E170" s="13">
        <f t="shared" si="4"/>
        <v>2</v>
      </c>
      <c r="F170" s="13" t="e">
        <f>VLOOKUP(D170,'[1]GESTIÓN CONTRAC FONAM NACION'!$AC:$AE,2,FALSE)</f>
        <v>#REF!</v>
      </c>
      <c r="G170" s="13" t="e">
        <f t="shared" si="5"/>
        <v>#REF!</v>
      </c>
      <c r="H170" s="21">
        <v>45091</v>
      </c>
      <c r="I170" s="8" t="s">
        <v>128</v>
      </c>
      <c r="J170" s="23"/>
      <c r="K170" s="13" t="s">
        <v>52</v>
      </c>
      <c r="L170" s="24" t="s">
        <v>53</v>
      </c>
      <c r="M170" s="23"/>
      <c r="N170" s="23"/>
      <c r="O170" s="25">
        <v>2896360</v>
      </c>
      <c r="P170" s="26" t="e">
        <v>#VALUE!</v>
      </c>
      <c r="Q170" s="13" t="s">
        <v>54</v>
      </c>
      <c r="R170" s="13" t="s">
        <v>55</v>
      </c>
      <c r="S170" s="115" t="s">
        <v>1291</v>
      </c>
      <c r="T170" s="28"/>
      <c r="U170" s="28">
        <v>1085927170</v>
      </c>
      <c r="V170" s="13" t="s">
        <v>129</v>
      </c>
      <c r="W170" s="13">
        <v>199</v>
      </c>
      <c r="X170" s="14">
        <v>45091</v>
      </c>
      <c r="Y170" s="14">
        <v>45290</v>
      </c>
      <c r="Z170" s="14"/>
      <c r="AA170" s="15" t="s">
        <v>28</v>
      </c>
      <c r="AB170" s="27" t="s">
        <v>705</v>
      </c>
      <c r="AC170" s="8">
        <v>2023</v>
      </c>
      <c r="AD170" s="8" t="s">
        <v>58</v>
      </c>
    </row>
    <row r="171" spans="1:30" x14ac:dyDescent="0.25">
      <c r="A171" s="29">
        <v>165</v>
      </c>
      <c r="B171" s="8" t="s">
        <v>23</v>
      </c>
      <c r="C171" s="13" t="s">
        <v>49</v>
      </c>
      <c r="D171" s="13" t="s">
        <v>104</v>
      </c>
      <c r="E171" s="13">
        <f t="shared" si="4"/>
        <v>2</v>
      </c>
      <c r="F171" s="13" t="e">
        <f>VLOOKUP(D171,'[1]GESTIÓN CONTRAC FONAM NACION'!$AC:$AE,2,FALSE)</f>
        <v>#REF!</v>
      </c>
      <c r="G171" s="13" t="e">
        <f t="shared" si="5"/>
        <v>#REF!</v>
      </c>
      <c r="H171" s="21">
        <v>45090</v>
      </c>
      <c r="I171" s="8" t="s">
        <v>105</v>
      </c>
      <c r="J171" s="23"/>
      <c r="K171" s="13" t="s">
        <v>52</v>
      </c>
      <c r="L171" s="24" t="s">
        <v>53</v>
      </c>
      <c r="M171" s="23"/>
      <c r="N171" s="23"/>
      <c r="O171" s="25">
        <v>2896360</v>
      </c>
      <c r="P171" s="26" t="e">
        <v>#VALUE!</v>
      </c>
      <c r="Q171" s="13" t="s">
        <v>54</v>
      </c>
      <c r="R171" s="13" t="s">
        <v>55</v>
      </c>
      <c r="S171" s="114" t="s">
        <v>1286</v>
      </c>
      <c r="T171" s="26"/>
      <c r="U171" s="26">
        <v>36287806</v>
      </c>
      <c r="V171" s="13" t="s">
        <v>106</v>
      </c>
      <c r="W171" s="13">
        <v>200</v>
      </c>
      <c r="X171" s="14">
        <v>45090</v>
      </c>
      <c r="Y171" s="14">
        <v>45286</v>
      </c>
      <c r="Z171" s="14"/>
      <c r="AA171" s="15" t="s">
        <v>28</v>
      </c>
      <c r="AB171" s="27" t="s">
        <v>706</v>
      </c>
      <c r="AC171" s="8">
        <v>2023</v>
      </c>
      <c r="AD171" s="8" t="s">
        <v>58</v>
      </c>
    </row>
    <row r="172" spans="1:30" x14ac:dyDescent="0.25">
      <c r="A172" s="29">
        <v>166</v>
      </c>
      <c r="B172" s="8" t="s">
        <v>23</v>
      </c>
      <c r="C172" s="13" t="s">
        <v>49</v>
      </c>
      <c r="D172" s="13" t="s">
        <v>114</v>
      </c>
      <c r="E172" s="13">
        <f t="shared" si="4"/>
        <v>2</v>
      </c>
      <c r="F172" s="13" t="e">
        <f>VLOOKUP(D172,'[1]GESTIÓN CONTRAC FONAM NACION'!$AC:$AE,2,FALSE)</f>
        <v>#REF!</v>
      </c>
      <c r="G172" s="13" t="e">
        <f t="shared" si="5"/>
        <v>#REF!</v>
      </c>
      <c r="H172" s="21">
        <v>45090</v>
      </c>
      <c r="I172" s="8" t="s">
        <v>115</v>
      </c>
      <c r="J172" s="23"/>
      <c r="K172" s="13" t="s">
        <v>52</v>
      </c>
      <c r="L172" s="24" t="s">
        <v>53</v>
      </c>
      <c r="M172" s="23"/>
      <c r="N172" s="23"/>
      <c r="O172" s="25">
        <v>2729728</v>
      </c>
      <c r="P172" s="26" t="e">
        <v>#VALUE!</v>
      </c>
      <c r="Q172" s="13" t="s">
        <v>54</v>
      </c>
      <c r="R172" s="13" t="s">
        <v>55</v>
      </c>
      <c r="S172" s="115" t="s">
        <v>1288</v>
      </c>
      <c r="T172" s="28"/>
      <c r="U172" s="28">
        <v>43433412</v>
      </c>
      <c r="V172" s="13" t="s">
        <v>116</v>
      </c>
      <c r="W172" s="13">
        <v>200</v>
      </c>
      <c r="X172" s="14">
        <v>45090</v>
      </c>
      <c r="Y172" s="14">
        <v>45290</v>
      </c>
      <c r="Z172" s="14"/>
      <c r="AA172" s="15" t="s">
        <v>28</v>
      </c>
      <c r="AB172" s="27" t="s">
        <v>707</v>
      </c>
      <c r="AC172" s="8">
        <v>2023</v>
      </c>
      <c r="AD172" s="8" t="s">
        <v>58</v>
      </c>
    </row>
    <row r="173" spans="1:30" x14ac:dyDescent="0.25">
      <c r="A173" s="29">
        <v>167</v>
      </c>
      <c r="B173" s="8" t="s">
        <v>23</v>
      </c>
      <c r="C173" s="13" t="s">
        <v>49</v>
      </c>
      <c r="D173" s="8" t="s">
        <v>708</v>
      </c>
      <c r="E173" s="13">
        <f t="shared" si="4"/>
        <v>1</v>
      </c>
      <c r="F173" s="13" t="e">
        <f>VLOOKUP(D173,'[1]GESTIÓN CONTRAC FONAM NACION'!$AC:$AE,2,FALSE)</f>
        <v>#REF!</v>
      </c>
      <c r="G173" s="13" t="e">
        <f t="shared" si="5"/>
        <v>#REF!</v>
      </c>
      <c r="H173" s="21">
        <v>45090</v>
      </c>
      <c r="I173" s="8" t="s">
        <v>124</v>
      </c>
      <c r="J173" s="23"/>
      <c r="K173" s="13" t="s">
        <v>52</v>
      </c>
      <c r="L173" s="24" t="s">
        <v>53</v>
      </c>
      <c r="M173" s="23"/>
      <c r="N173" s="23"/>
      <c r="O173" s="25">
        <v>2896360</v>
      </c>
      <c r="P173" s="26" t="e">
        <v>#VALUE!</v>
      </c>
      <c r="Q173" s="13" t="s">
        <v>54</v>
      </c>
      <c r="R173" s="13" t="s">
        <v>55</v>
      </c>
      <c r="S173" s="115" t="s">
        <v>1290</v>
      </c>
      <c r="T173" s="28"/>
      <c r="U173" s="28">
        <v>1069762916</v>
      </c>
      <c r="V173" s="13" t="s">
        <v>27</v>
      </c>
      <c r="W173" s="13">
        <v>200</v>
      </c>
      <c r="X173" s="14">
        <v>45090</v>
      </c>
      <c r="Y173" s="14">
        <v>45290</v>
      </c>
      <c r="Z173" s="14"/>
      <c r="AA173" s="15" t="s">
        <v>28</v>
      </c>
      <c r="AB173" s="27" t="s">
        <v>709</v>
      </c>
      <c r="AC173" s="8">
        <v>2023</v>
      </c>
      <c r="AD173" s="8" t="s">
        <v>58</v>
      </c>
    </row>
    <row r="174" spans="1:30" x14ac:dyDescent="0.25">
      <c r="A174" s="29">
        <v>168</v>
      </c>
      <c r="B174" s="8" t="s">
        <v>23</v>
      </c>
      <c r="C174" s="13" t="s">
        <v>49</v>
      </c>
      <c r="D174" s="8" t="s">
        <v>92</v>
      </c>
      <c r="E174" s="13">
        <f t="shared" si="4"/>
        <v>2</v>
      </c>
      <c r="F174" s="13" t="e">
        <f>VLOOKUP(D174,'[1]GESTIÓN CONTRAC FONAM NACION'!$AC:$AE,2,FALSE)</f>
        <v>#REF!</v>
      </c>
      <c r="G174" s="13" t="e">
        <f t="shared" si="5"/>
        <v>#REF!</v>
      </c>
      <c r="H174" s="21">
        <v>45090</v>
      </c>
      <c r="I174" s="8" t="s">
        <v>93</v>
      </c>
      <c r="J174" s="23"/>
      <c r="K174" s="13" t="s">
        <v>52</v>
      </c>
      <c r="L174" s="24" t="s">
        <v>53</v>
      </c>
      <c r="M174" s="23"/>
      <c r="N174" s="23"/>
      <c r="O174" s="25">
        <v>2896360</v>
      </c>
      <c r="P174" s="26" t="e">
        <v>#VALUE!</v>
      </c>
      <c r="Q174" s="13" t="s">
        <v>54</v>
      </c>
      <c r="R174" s="13" t="s">
        <v>55</v>
      </c>
      <c r="S174" s="115" t="s">
        <v>1283</v>
      </c>
      <c r="T174" s="28"/>
      <c r="U174" s="28">
        <v>1112787514</v>
      </c>
      <c r="V174" s="13" t="s">
        <v>94</v>
      </c>
      <c r="W174" s="13">
        <v>200</v>
      </c>
      <c r="X174" s="14">
        <v>45090</v>
      </c>
      <c r="Y174" s="14">
        <v>45290</v>
      </c>
      <c r="Z174" s="14"/>
      <c r="AA174" s="15" t="s">
        <v>28</v>
      </c>
      <c r="AB174" s="27" t="s">
        <v>710</v>
      </c>
      <c r="AC174" s="8">
        <v>2023</v>
      </c>
      <c r="AD174" s="8" t="s">
        <v>58</v>
      </c>
    </row>
    <row r="175" spans="1:30" x14ac:dyDescent="0.25">
      <c r="A175" s="29">
        <v>169</v>
      </c>
      <c r="B175" s="8" t="s">
        <v>23</v>
      </c>
      <c r="C175" s="13" t="s">
        <v>49</v>
      </c>
      <c r="D175" s="8" t="s">
        <v>75</v>
      </c>
      <c r="E175" s="13">
        <f t="shared" si="4"/>
        <v>2</v>
      </c>
      <c r="F175" s="13" t="e">
        <f>VLOOKUP(D175,'[1]GESTIÓN CONTRAC FONAM NACION'!$AC:$AE,2,FALSE)</f>
        <v>#REF!</v>
      </c>
      <c r="G175" s="13" t="e">
        <f t="shared" si="5"/>
        <v>#REF!</v>
      </c>
      <c r="H175" s="21">
        <v>45090</v>
      </c>
      <c r="I175" s="22" t="s">
        <v>76</v>
      </c>
      <c r="J175" s="23"/>
      <c r="K175" s="13" t="s">
        <v>52</v>
      </c>
      <c r="L175" s="24" t="s">
        <v>53</v>
      </c>
      <c r="M175" s="23"/>
      <c r="N175" s="23"/>
      <c r="O175" s="25">
        <v>3535980</v>
      </c>
      <c r="P175" s="26" t="e">
        <v>#VALUE!</v>
      </c>
      <c r="Q175" s="13" t="s">
        <v>54</v>
      </c>
      <c r="R175" s="13" t="s">
        <v>55</v>
      </c>
      <c r="S175" s="115" t="s">
        <v>1279</v>
      </c>
      <c r="T175" s="28"/>
      <c r="U175" s="28">
        <v>12745277</v>
      </c>
      <c r="V175" s="13" t="s">
        <v>72</v>
      </c>
      <c r="W175" s="13">
        <v>183</v>
      </c>
      <c r="X175" s="14">
        <v>45089</v>
      </c>
      <c r="Y175" s="14">
        <v>45273</v>
      </c>
      <c r="Z175" s="14"/>
      <c r="AA175" s="15" t="s">
        <v>28</v>
      </c>
      <c r="AB175" s="27" t="s">
        <v>711</v>
      </c>
      <c r="AC175" s="8">
        <v>2023</v>
      </c>
      <c r="AD175" s="8" t="s">
        <v>58</v>
      </c>
    </row>
    <row r="176" spans="1:30" x14ac:dyDescent="0.25">
      <c r="A176" s="29">
        <v>170</v>
      </c>
      <c r="B176" s="8" t="s">
        <v>23</v>
      </c>
      <c r="C176" s="13" t="s">
        <v>49</v>
      </c>
      <c r="D176" s="8" t="s">
        <v>712</v>
      </c>
      <c r="E176" s="13">
        <f t="shared" si="4"/>
        <v>1</v>
      </c>
      <c r="F176" s="13" t="e">
        <f>VLOOKUP(D176,'[1]GESTIÓN CONTRAC FONAM NACION'!$AC:$AE,2,FALSE)</f>
        <v>#REF!</v>
      </c>
      <c r="G176" s="13" t="e">
        <f t="shared" si="5"/>
        <v>#REF!</v>
      </c>
      <c r="H176" s="21">
        <v>45090</v>
      </c>
      <c r="I176" s="8" t="s">
        <v>713</v>
      </c>
      <c r="J176" s="23"/>
      <c r="K176" s="13" t="s">
        <v>52</v>
      </c>
      <c r="L176" s="24" t="s">
        <v>53</v>
      </c>
      <c r="M176" s="23"/>
      <c r="N176" s="23"/>
      <c r="O176" s="25">
        <v>3535980</v>
      </c>
      <c r="P176" s="26">
        <v>5657568</v>
      </c>
      <c r="Q176" s="13" t="s">
        <v>54</v>
      </c>
      <c r="R176" s="13" t="s">
        <v>55</v>
      </c>
      <c r="S176" s="115" t="s">
        <v>1424</v>
      </c>
      <c r="T176" s="28"/>
      <c r="U176" s="28">
        <v>1061711042</v>
      </c>
      <c r="V176" s="13" t="s">
        <v>72</v>
      </c>
      <c r="W176" s="13">
        <v>183</v>
      </c>
      <c r="X176" s="14">
        <v>45090</v>
      </c>
      <c r="Y176" s="14">
        <v>45272</v>
      </c>
      <c r="Z176" s="14">
        <v>45085</v>
      </c>
      <c r="AA176" s="15" t="s">
        <v>56</v>
      </c>
      <c r="AB176" s="27" t="s">
        <v>714</v>
      </c>
      <c r="AC176" s="8">
        <v>2023</v>
      </c>
      <c r="AD176" s="8" t="s">
        <v>58</v>
      </c>
    </row>
    <row r="177" spans="1:30" x14ac:dyDescent="0.25">
      <c r="A177" s="29">
        <v>171</v>
      </c>
      <c r="B177" s="8" t="s">
        <v>23</v>
      </c>
      <c r="C177" s="13" t="s">
        <v>49</v>
      </c>
      <c r="D177" s="8" t="s">
        <v>715</v>
      </c>
      <c r="E177" s="13">
        <f t="shared" si="4"/>
        <v>1</v>
      </c>
      <c r="F177" s="13" t="e">
        <f>VLOOKUP(D177,'[1]GESTIÓN CONTRAC FONAM NACION'!$AC:$AE,2,FALSE)</f>
        <v>#REF!</v>
      </c>
      <c r="G177" s="13" t="e">
        <f t="shared" si="5"/>
        <v>#REF!</v>
      </c>
      <c r="H177" s="21">
        <v>45090</v>
      </c>
      <c r="I177" s="22" t="s">
        <v>84</v>
      </c>
      <c r="J177" s="23"/>
      <c r="K177" s="13" t="s">
        <v>52</v>
      </c>
      <c r="L177" s="24" t="s">
        <v>53</v>
      </c>
      <c r="M177" s="23"/>
      <c r="N177" s="23"/>
      <c r="O177" s="25">
        <v>2896360</v>
      </c>
      <c r="P177" s="26" t="e">
        <v>#VALUE!</v>
      </c>
      <c r="Q177" s="13" t="s">
        <v>54</v>
      </c>
      <c r="R177" s="13" t="s">
        <v>55</v>
      </c>
      <c r="S177" s="114" t="s">
        <v>1281</v>
      </c>
      <c r="T177" s="26"/>
      <c r="U177" s="26">
        <v>66856994</v>
      </c>
      <c r="V177" s="13" t="s">
        <v>85</v>
      </c>
      <c r="W177" s="13">
        <v>200</v>
      </c>
      <c r="X177" s="14">
        <v>45090</v>
      </c>
      <c r="Y177" s="14">
        <v>45290</v>
      </c>
      <c r="Z177" s="14"/>
      <c r="AA177" s="15" t="s">
        <v>28</v>
      </c>
      <c r="AB177" s="27" t="s">
        <v>716</v>
      </c>
      <c r="AC177" s="8">
        <v>2023</v>
      </c>
      <c r="AD177" s="8" t="s">
        <v>58</v>
      </c>
    </row>
    <row r="178" spans="1:30" x14ac:dyDescent="0.25">
      <c r="A178" s="29">
        <v>172</v>
      </c>
      <c r="B178" s="8" t="s">
        <v>23</v>
      </c>
      <c r="C178" s="13" t="s">
        <v>49</v>
      </c>
      <c r="D178" s="8" t="s">
        <v>717</v>
      </c>
      <c r="E178" s="13">
        <f t="shared" si="4"/>
        <v>1</v>
      </c>
      <c r="F178" s="13" t="e">
        <f>VLOOKUP(D178,'[1]GESTIÓN CONTRAC FONAM NACION'!$AC:$AE,2,FALSE)</f>
        <v>#REF!</v>
      </c>
      <c r="G178" s="13" t="e">
        <f t="shared" si="5"/>
        <v>#REF!</v>
      </c>
      <c r="H178" s="21">
        <v>45091</v>
      </c>
      <c r="I178" s="22" t="s">
        <v>133</v>
      </c>
      <c r="J178" s="23"/>
      <c r="K178" s="13" t="s">
        <v>52</v>
      </c>
      <c r="L178" s="24" t="s">
        <v>53</v>
      </c>
      <c r="M178" s="23"/>
      <c r="N178" s="23"/>
      <c r="O178" s="25">
        <v>2896360</v>
      </c>
      <c r="P178" s="26" t="e">
        <v>#VALUE!</v>
      </c>
      <c r="Q178" s="13" t="s">
        <v>54</v>
      </c>
      <c r="R178" s="13" t="s">
        <v>55</v>
      </c>
      <c r="S178" s="115" t="s">
        <v>1292</v>
      </c>
      <c r="T178" s="28"/>
      <c r="U178" s="28">
        <v>1130623796</v>
      </c>
      <c r="V178" s="13" t="s">
        <v>134</v>
      </c>
      <c r="W178" s="13">
        <v>199</v>
      </c>
      <c r="X178" s="14">
        <v>45091</v>
      </c>
      <c r="Y178" s="14">
        <v>45290</v>
      </c>
      <c r="Z178" s="14"/>
      <c r="AA178" s="15" t="s">
        <v>28</v>
      </c>
      <c r="AB178" s="27" t="s">
        <v>718</v>
      </c>
      <c r="AC178" s="8">
        <v>2023</v>
      </c>
      <c r="AD178" s="8" t="s">
        <v>58</v>
      </c>
    </row>
    <row r="179" spans="1:30" x14ac:dyDescent="0.25">
      <c r="A179" s="29">
        <v>173</v>
      </c>
      <c r="B179" s="8" t="s">
        <v>23</v>
      </c>
      <c r="C179" s="13" t="s">
        <v>49</v>
      </c>
      <c r="D179" s="8" t="s">
        <v>173</v>
      </c>
      <c r="E179" s="13">
        <f t="shared" si="4"/>
        <v>2</v>
      </c>
      <c r="F179" s="13" t="e">
        <f>VLOOKUP(D179,'[1]GESTIÓN CONTRAC FONAM NACION'!$AC:$AE,2,FALSE)</f>
        <v>#REF!</v>
      </c>
      <c r="G179" s="13" t="e">
        <f t="shared" si="5"/>
        <v>#REF!</v>
      </c>
      <c r="H179" s="21">
        <v>45092</v>
      </c>
      <c r="I179" s="22" t="s">
        <v>174</v>
      </c>
      <c r="J179" s="23"/>
      <c r="K179" s="13" t="s">
        <v>52</v>
      </c>
      <c r="L179" s="24" t="s">
        <v>53</v>
      </c>
      <c r="M179" s="23"/>
      <c r="N179" s="23"/>
      <c r="O179" s="34">
        <v>2481571</v>
      </c>
      <c r="P179" s="26" t="e">
        <v>#VALUE!</v>
      </c>
      <c r="Q179" s="13" t="s">
        <v>54</v>
      </c>
      <c r="R179" s="13" t="s">
        <v>55</v>
      </c>
      <c r="S179" s="115" t="s">
        <v>1302</v>
      </c>
      <c r="T179" s="28"/>
      <c r="U179" s="28">
        <v>1046953005</v>
      </c>
      <c r="V179" s="13" t="s">
        <v>27</v>
      </c>
      <c r="W179" s="13">
        <v>198</v>
      </c>
      <c r="X179" s="14">
        <v>45092</v>
      </c>
      <c r="Y179" s="14">
        <v>45290</v>
      </c>
      <c r="Z179" s="14"/>
      <c r="AA179" s="15" t="s">
        <v>28</v>
      </c>
      <c r="AB179" s="27" t="s">
        <v>719</v>
      </c>
      <c r="AC179" s="8">
        <v>2023</v>
      </c>
      <c r="AD179" s="8" t="s">
        <v>58</v>
      </c>
    </row>
    <row r="180" spans="1:30" x14ac:dyDescent="0.25">
      <c r="A180" s="29">
        <v>174</v>
      </c>
      <c r="B180" s="8" t="s">
        <v>23</v>
      </c>
      <c r="C180" s="13" t="s">
        <v>49</v>
      </c>
      <c r="D180" s="15" t="s">
        <v>109</v>
      </c>
      <c r="E180" s="13">
        <f t="shared" si="4"/>
        <v>2</v>
      </c>
      <c r="F180" s="13" t="e">
        <f>VLOOKUP(D180,'[1]GESTIÓN CONTRAC FONAM NACION'!$AC:$AE,2,FALSE)</f>
        <v>#REF!</v>
      </c>
      <c r="G180" s="13" t="e">
        <f t="shared" si="5"/>
        <v>#REF!</v>
      </c>
      <c r="H180" s="21">
        <v>45092</v>
      </c>
      <c r="I180" s="22" t="s">
        <v>720</v>
      </c>
      <c r="J180" s="23"/>
      <c r="K180" s="13" t="s">
        <v>52</v>
      </c>
      <c r="L180" s="24" t="s">
        <v>53</v>
      </c>
      <c r="M180" s="23"/>
      <c r="N180" s="23"/>
      <c r="O180" s="25">
        <v>2896360</v>
      </c>
      <c r="P180" s="26" t="e">
        <v>#VALUE!</v>
      </c>
      <c r="Q180" s="13" t="s">
        <v>54</v>
      </c>
      <c r="R180" s="13" t="s">
        <v>55</v>
      </c>
      <c r="S180" s="115" t="s">
        <v>1287</v>
      </c>
      <c r="T180" s="28"/>
      <c r="U180" s="28">
        <v>1110454070</v>
      </c>
      <c r="V180" s="13" t="s">
        <v>111</v>
      </c>
      <c r="W180" s="13">
        <v>189</v>
      </c>
      <c r="X180" s="14">
        <v>45092</v>
      </c>
      <c r="Y180" s="14">
        <v>45290</v>
      </c>
      <c r="Z180" s="14"/>
      <c r="AA180" s="15" t="s">
        <v>28</v>
      </c>
      <c r="AB180" s="27" t="s">
        <v>721</v>
      </c>
      <c r="AC180" s="8">
        <v>2023</v>
      </c>
      <c r="AD180" s="8" t="s">
        <v>58</v>
      </c>
    </row>
    <row r="181" spans="1:30" x14ac:dyDescent="0.25">
      <c r="A181" s="29">
        <v>175</v>
      </c>
      <c r="B181" s="8" t="s">
        <v>23</v>
      </c>
      <c r="C181" s="13" t="s">
        <v>49</v>
      </c>
      <c r="D181" s="8" t="s">
        <v>182</v>
      </c>
      <c r="E181" s="13">
        <f t="shared" si="4"/>
        <v>2</v>
      </c>
      <c r="F181" s="13" t="e">
        <f>VLOOKUP(D181,'[1]GESTIÓN CONTRAC FONAM NACION'!$AC:$AE,2,FALSE)</f>
        <v>#REF!</v>
      </c>
      <c r="G181" s="13" t="e">
        <f t="shared" si="5"/>
        <v>#REF!</v>
      </c>
      <c r="H181" s="21">
        <v>45093</v>
      </c>
      <c r="I181" s="22" t="s">
        <v>183</v>
      </c>
      <c r="J181" s="23"/>
      <c r="K181" s="13" t="s">
        <v>52</v>
      </c>
      <c r="L181" s="24" t="s">
        <v>53</v>
      </c>
      <c r="M181" s="23"/>
      <c r="N181" s="23"/>
      <c r="O181" s="25">
        <v>2896360</v>
      </c>
      <c r="P181" s="26" t="e">
        <v>#VALUE!</v>
      </c>
      <c r="Q181" s="13" t="s">
        <v>54</v>
      </c>
      <c r="R181" s="13" t="s">
        <v>55</v>
      </c>
      <c r="S181" s="114" t="s">
        <v>1305</v>
      </c>
      <c r="T181" s="26"/>
      <c r="U181" s="26">
        <v>1061692064</v>
      </c>
      <c r="V181" s="13" t="s">
        <v>184</v>
      </c>
      <c r="W181" s="13">
        <v>197</v>
      </c>
      <c r="X181" s="14">
        <v>45093</v>
      </c>
      <c r="Y181" s="14">
        <v>45290</v>
      </c>
      <c r="Z181" s="14"/>
      <c r="AA181" s="15" t="s">
        <v>28</v>
      </c>
      <c r="AB181" s="27" t="s">
        <v>722</v>
      </c>
      <c r="AC181" s="8">
        <v>2023</v>
      </c>
      <c r="AD181" s="8" t="s">
        <v>58</v>
      </c>
    </row>
    <row r="182" spans="1:30" x14ac:dyDescent="0.25">
      <c r="A182" s="29">
        <v>176</v>
      </c>
      <c r="B182" s="8" t="s">
        <v>23</v>
      </c>
      <c r="C182" s="13" t="s">
        <v>49</v>
      </c>
      <c r="D182" s="8" t="s">
        <v>723</v>
      </c>
      <c r="E182" s="13">
        <f t="shared" si="4"/>
        <v>1</v>
      </c>
      <c r="F182" s="13" t="e">
        <f>VLOOKUP(D182,'[1]GESTIÓN CONTRAC FONAM NACION'!$AC:$AE,2,FALSE)</f>
        <v>#REF!</v>
      </c>
      <c r="G182" s="13" t="e">
        <f t="shared" si="5"/>
        <v>#REF!</v>
      </c>
      <c r="H182" s="21">
        <v>45093</v>
      </c>
      <c r="I182" s="22" t="s">
        <v>724</v>
      </c>
      <c r="J182" s="23"/>
      <c r="K182" s="13" t="s">
        <v>52</v>
      </c>
      <c r="L182" s="24" t="s">
        <v>53</v>
      </c>
      <c r="M182" s="23"/>
      <c r="N182" s="23"/>
      <c r="O182" s="25">
        <v>5271477</v>
      </c>
      <c r="P182" s="26">
        <v>2635738</v>
      </c>
      <c r="Q182" s="13" t="s">
        <v>54</v>
      </c>
      <c r="R182" s="13" t="s">
        <v>55</v>
      </c>
      <c r="S182" s="115" t="s">
        <v>1425</v>
      </c>
      <c r="T182" s="28"/>
      <c r="U182" s="28">
        <v>1017150245</v>
      </c>
      <c r="V182" s="13" t="s">
        <v>27</v>
      </c>
      <c r="W182" s="13">
        <v>197</v>
      </c>
      <c r="X182" s="14">
        <v>45093</v>
      </c>
      <c r="Y182" s="14">
        <v>45290</v>
      </c>
      <c r="Z182" s="14"/>
      <c r="AA182" s="15" t="s">
        <v>28</v>
      </c>
      <c r="AB182" s="27" t="s">
        <v>725</v>
      </c>
      <c r="AC182" s="8">
        <v>2023</v>
      </c>
      <c r="AD182" s="8" t="s">
        <v>58</v>
      </c>
    </row>
    <row r="183" spans="1:30" x14ac:dyDescent="0.25">
      <c r="A183" s="29">
        <v>177</v>
      </c>
      <c r="B183" s="8" t="s">
        <v>23</v>
      </c>
      <c r="C183" s="13" t="s">
        <v>49</v>
      </c>
      <c r="D183" s="15" t="s">
        <v>187</v>
      </c>
      <c r="E183" s="13">
        <f t="shared" si="4"/>
        <v>2</v>
      </c>
      <c r="F183" s="13" t="e">
        <f>VLOOKUP(D183,'[1]GESTIÓN CONTRAC FONAM NACION'!$AC:$AE,2,FALSE)</f>
        <v>#REF!</v>
      </c>
      <c r="G183" s="13" t="e">
        <f t="shared" si="5"/>
        <v>#REF!</v>
      </c>
      <c r="H183" s="21">
        <v>45093</v>
      </c>
      <c r="I183" s="22" t="s">
        <v>188</v>
      </c>
      <c r="J183" s="23"/>
      <c r="K183" s="13" t="s">
        <v>52</v>
      </c>
      <c r="L183" s="24" t="s">
        <v>53</v>
      </c>
      <c r="M183" s="23"/>
      <c r="N183" s="23"/>
      <c r="O183" s="34">
        <v>2896360</v>
      </c>
      <c r="P183" s="26" t="e">
        <v>#VALUE!</v>
      </c>
      <c r="Q183" s="13" t="s">
        <v>54</v>
      </c>
      <c r="R183" s="13" t="s">
        <v>55</v>
      </c>
      <c r="S183" s="114" t="s">
        <v>1306</v>
      </c>
      <c r="T183" s="26"/>
      <c r="U183" s="26">
        <v>1061763316</v>
      </c>
      <c r="V183" s="13" t="s">
        <v>189</v>
      </c>
      <c r="W183" s="13">
        <v>197</v>
      </c>
      <c r="X183" s="14">
        <v>45093</v>
      </c>
      <c r="Y183" s="14">
        <v>45290</v>
      </c>
      <c r="Z183" s="14"/>
      <c r="AA183" s="15" t="s">
        <v>28</v>
      </c>
      <c r="AB183" s="27" t="s">
        <v>726</v>
      </c>
      <c r="AC183" s="8">
        <v>2023</v>
      </c>
      <c r="AD183" s="8" t="s">
        <v>58</v>
      </c>
    </row>
    <row r="184" spans="1:30" x14ac:dyDescent="0.25">
      <c r="A184" s="29">
        <v>178</v>
      </c>
      <c r="B184" s="8" t="s">
        <v>23</v>
      </c>
      <c r="C184" s="13" t="s">
        <v>49</v>
      </c>
      <c r="D184" s="8" t="s">
        <v>232</v>
      </c>
      <c r="E184" s="13">
        <f t="shared" si="4"/>
        <v>2</v>
      </c>
      <c r="F184" s="13" t="e">
        <f>VLOOKUP(D184,'[1]GESTIÓN CONTRAC FONAM NACION'!$AC:$AE,2,FALSE)</f>
        <v>#REF!</v>
      </c>
      <c r="G184" s="13" t="e">
        <f t="shared" si="5"/>
        <v>#REF!</v>
      </c>
      <c r="H184" s="21">
        <v>45097</v>
      </c>
      <c r="I184" s="22" t="s">
        <v>233</v>
      </c>
      <c r="J184" s="23"/>
      <c r="K184" s="13" t="s">
        <v>52</v>
      </c>
      <c r="L184" s="24" t="s">
        <v>53</v>
      </c>
      <c r="M184" s="23"/>
      <c r="N184" s="23"/>
      <c r="O184" s="34">
        <v>4820400</v>
      </c>
      <c r="P184" s="26" t="e">
        <v>#VALUE!</v>
      </c>
      <c r="Q184" s="13" t="s">
        <v>54</v>
      </c>
      <c r="R184" s="13" t="s">
        <v>55</v>
      </c>
      <c r="S184" s="114" t="s">
        <v>1319</v>
      </c>
      <c r="T184" s="26"/>
      <c r="U184" s="26">
        <v>1015410513</v>
      </c>
      <c r="V184" s="13" t="s">
        <v>116</v>
      </c>
      <c r="W184" s="13">
        <v>193</v>
      </c>
      <c r="X184" s="14">
        <v>45097</v>
      </c>
      <c r="Y184" s="14">
        <v>45290</v>
      </c>
      <c r="Z184" s="14"/>
      <c r="AA184" s="15" t="s">
        <v>28</v>
      </c>
      <c r="AB184" s="27" t="s">
        <v>727</v>
      </c>
      <c r="AC184" s="8">
        <v>2023</v>
      </c>
      <c r="AD184" s="8" t="s">
        <v>58</v>
      </c>
    </row>
    <row r="185" spans="1:30" x14ac:dyDescent="0.25">
      <c r="A185" s="29">
        <v>179</v>
      </c>
      <c r="B185" s="8" t="s">
        <v>23</v>
      </c>
      <c r="C185" s="13" t="s">
        <v>49</v>
      </c>
      <c r="D185" s="15" t="s">
        <v>277</v>
      </c>
      <c r="E185" s="13">
        <f t="shared" si="4"/>
        <v>2</v>
      </c>
      <c r="F185" s="13" t="e">
        <f>VLOOKUP(D185,'[1]GESTIÓN CONTRAC FONAM NACION'!$AC:$AE,2,FALSE)</f>
        <v>#REF!</v>
      </c>
      <c r="G185" s="13" t="e">
        <f t="shared" si="5"/>
        <v>#REF!</v>
      </c>
      <c r="H185" s="21">
        <v>45098</v>
      </c>
      <c r="I185" s="22" t="s">
        <v>278</v>
      </c>
      <c r="J185" s="23"/>
      <c r="K185" s="13" t="s">
        <v>52</v>
      </c>
      <c r="L185" s="24" t="s">
        <v>53</v>
      </c>
      <c r="M185" s="23"/>
      <c r="N185" s="23"/>
      <c r="O185" s="34">
        <v>2896360</v>
      </c>
      <c r="P185" s="26" t="e">
        <v>#VALUE!</v>
      </c>
      <c r="Q185" s="13" t="s">
        <v>54</v>
      </c>
      <c r="R185" s="13" t="s">
        <v>55</v>
      </c>
      <c r="S185" s="114" t="s">
        <v>1329</v>
      </c>
      <c r="T185" s="26"/>
      <c r="U185" s="26">
        <v>1088282343</v>
      </c>
      <c r="V185" s="13" t="s">
        <v>279</v>
      </c>
      <c r="W185" s="13">
        <v>192</v>
      </c>
      <c r="X185" s="14">
        <v>45098</v>
      </c>
      <c r="Y185" s="14">
        <v>45290</v>
      </c>
      <c r="Z185" s="14"/>
      <c r="AA185" s="15" t="s">
        <v>28</v>
      </c>
      <c r="AB185" s="27" t="s">
        <v>728</v>
      </c>
      <c r="AC185" s="8">
        <v>2023</v>
      </c>
      <c r="AD185" s="8" t="s">
        <v>58</v>
      </c>
    </row>
    <row r="186" spans="1:30" x14ac:dyDescent="0.25">
      <c r="A186" s="29">
        <v>180</v>
      </c>
      <c r="B186" s="8" t="s">
        <v>23</v>
      </c>
      <c r="C186" s="13" t="s">
        <v>49</v>
      </c>
      <c r="D186" s="15" t="s">
        <v>729</v>
      </c>
      <c r="E186" s="13">
        <f t="shared" si="4"/>
        <v>1</v>
      </c>
      <c r="F186" s="13" t="e">
        <f>VLOOKUP(D186,'[1]GESTIÓN CONTRAC FONAM NACION'!$AC:$AE,2,FALSE)</f>
        <v>#REF!</v>
      </c>
      <c r="G186" s="13" t="e">
        <f t="shared" si="5"/>
        <v>#REF!</v>
      </c>
      <c r="H186" s="21">
        <v>45099</v>
      </c>
      <c r="I186" s="22" t="s">
        <v>335</v>
      </c>
      <c r="J186" s="23"/>
      <c r="K186" s="13" t="s">
        <v>52</v>
      </c>
      <c r="L186" s="24" t="s">
        <v>53</v>
      </c>
      <c r="M186" s="23"/>
      <c r="N186" s="23"/>
      <c r="O186" s="25">
        <v>2896360</v>
      </c>
      <c r="P186" s="26" t="e">
        <v>#VALUE!</v>
      </c>
      <c r="Q186" s="13" t="s">
        <v>54</v>
      </c>
      <c r="R186" s="13" t="s">
        <v>55</v>
      </c>
      <c r="S186" s="114" t="s">
        <v>1341</v>
      </c>
      <c r="T186" s="26"/>
      <c r="U186" s="26">
        <v>16114311</v>
      </c>
      <c r="V186" s="13" t="s">
        <v>336</v>
      </c>
      <c r="W186" s="13">
        <v>191</v>
      </c>
      <c r="X186" s="14">
        <v>45099</v>
      </c>
      <c r="Y186" s="14">
        <v>45290</v>
      </c>
      <c r="Z186" s="14"/>
      <c r="AA186" s="15" t="s">
        <v>28</v>
      </c>
      <c r="AB186" s="27" t="s">
        <v>730</v>
      </c>
      <c r="AC186" s="8">
        <v>2023</v>
      </c>
      <c r="AD186" s="8" t="s">
        <v>58</v>
      </c>
    </row>
    <row r="187" spans="1:30" x14ac:dyDescent="0.25">
      <c r="A187" s="29">
        <v>181</v>
      </c>
      <c r="B187" s="8" t="s">
        <v>23</v>
      </c>
      <c r="C187" s="13" t="s">
        <v>49</v>
      </c>
      <c r="D187" s="8" t="s">
        <v>367</v>
      </c>
      <c r="E187" s="13">
        <f t="shared" si="4"/>
        <v>2</v>
      </c>
      <c r="F187" s="13" t="e">
        <f>VLOOKUP(D187,'[1]GESTIÓN CONTRAC FONAM NACION'!$AC:$AE,2,FALSE)</f>
        <v>#REF!</v>
      </c>
      <c r="G187" s="13" t="e">
        <f t="shared" si="5"/>
        <v>#REF!</v>
      </c>
      <c r="H187" s="21">
        <v>45100</v>
      </c>
      <c r="I187" s="22" t="s">
        <v>368</v>
      </c>
      <c r="J187" s="23"/>
      <c r="K187" s="13" t="s">
        <v>52</v>
      </c>
      <c r="L187" s="24" t="s">
        <v>53</v>
      </c>
      <c r="M187" s="23"/>
      <c r="N187" s="23"/>
      <c r="O187" s="25">
        <v>3889578</v>
      </c>
      <c r="P187" s="26" t="e">
        <v>#VALUE!</v>
      </c>
      <c r="Q187" s="13" t="s">
        <v>54</v>
      </c>
      <c r="R187" s="13" t="s">
        <v>55</v>
      </c>
      <c r="S187" s="114" t="s">
        <v>1348</v>
      </c>
      <c r="T187" s="26"/>
      <c r="U187" s="26">
        <v>1081700258</v>
      </c>
      <c r="V187" s="13" t="s">
        <v>106</v>
      </c>
      <c r="W187" s="13">
        <v>183</v>
      </c>
      <c r="X187" s="14">
        <v>45100</v>
      </c>
      <c r="Y187" s="14">
        <v>45283</v>
      </c>
      <c r="Z187" s="14"/>
      <c r="AA187" s="15" t="s">
        <v>28</v>
      </c>
      <c r="AB187" s="27" t="s">
        <v>731</v>
      </c>
      <c r="AC187" s="8">
        <v>2023</v>
      </c>
      <c r="AD187" s="8" t="s">
        <v>58</v>
      </c>
    </row>
    <row r="188" spans="1:30" x14ac:dyDescent="0.25">
      <c r="A188" s="29">
        <v>182</v>
      </c>
      <c r="B188" s="8" t="s">
        <v>23</v>
      </c>
      <c r="C188" s="13" t="s">
        <v>49</v>
      </c>
      <c r="D188" s="15" t="s">
        <v>732</v>
      </c>
      <c r="E188" s="13">
        <f t="shared" si="4"/>
        <v>1</v>
      </c>
      <c r="F188" s="13" t="e">
        <f>VLOOKUP(D188,'[1]GESTIÓN CONTRAC FONAM NACION'!$AC:$AE,2,FALSE)</f>
        <v>#REF!</v>
      </c>
      <c r="G188" s="13" t="e">
        <f t="shared" si="5"/>
        <v>#REF!</v>
      </c>
      <c r="H188" s="21">
        <v>45100</v>
      </c>
      <c r="I188" s="22" t="s">
        <v>733</v>
      </c>
      <c r="J188" s="23"/>
      <c r="K188" s="13" t="s">
        <v>52</v>
      </c>
      <c r="L188" s="24" t="s">
        <v>53</v>
      </c>
      <c r="M188" s="23"/>
      <c r="N188" s="23"/>
      <c r="O188" s="25">
        <v>5271477</v>
      </c>
      <c r="P188" s="26">
        <v>1405727</v>
      </c>
      <c r="Q188" s="13" t="s">
        <v>54</v>
      </c>
      <c r="R188" s="13" t="s">
        <v>55</v>
      </c>
      <c r="S188" s="114" t="s">
        <v>1426</v>
      </c>
      <c r="T188" s="26"/>
      <c r="U188" s="26">
        <v>1124848071</v>
      </c>
      <c r="V188" s="13" t="s">
        <v>94</v>
      </c>
      <c r="W188" s="13">
        <v>121</v>
      </c>
      <c r="X188" s="14">
        <v>45100</v>
      </c>
      <c r="Y188" s="14">
        <v>45222</v>
      </c>
      <c r="Z188" s="14"/>
      <c r="AA188" s="15" t="s">
        <v>28</v>
      </c>
      <c r="AB188" s="27" t="s">
        <v>731</v>
      </c>
      <c r="AC188" s="8">
        <v>2023</v>
      </c>
      <c r="AD188" s="8" t="s">
        <v>58</v>
      </c>
    </row>
    <row r="189" spans="1:30" x14ac:dyDescent="0.25">
      <c r="A189" s="29">
        <v>183</v>
      </c>
      <c r="B189" s="8" t="s">
        <v>23</v>
      </c>
      <c r="C189" s="13" t="s">
        <v>49</v>
      </c>
      <c r="D189" s="8" t="s">
        <v>352</v>
      </c>
      <c r="E189" s="13">
        <f t="shared" si="4"/>
        <v>2</v>
      </c>
      <c r="F189" s="13" t="e">
        <f>VLOOKUP(D189,'[1]GESTIÓN CONTRAC FONAM NACION'!$AC:$AE,2,FALSE)</f>
        <v>#REF!</v>
      </c>
      <c r="G189" s="13" t="e">
        <f t="shared" si="5"/>
        <v>#REF!</v>
      </c>
      <c r="H189" s="21">
        <v>45100</v>
      </c>
      <c r="I189" s="22" t="s">
        <v>353</v>
      </c>
      <c r="J189" s="23"/>
      <c r="K189" s="13" t="s">
        <v>52</v>
      </c>
      <c r="L189" s="24" t="s">
        <v>53</v>
      </c>
      <c r="M189" s="23"/>
      <c r="N189" s="23"/>
      <c r="O189" s="34">
        <v>3535980</v>
      </c>
      <c r="P189" s="26" t="e">
        <v>#VALUE!</v>
      </c>
      <c r="Q189" s="13" t="s">
        <v>54</v>
      </c>
      <c r="R189" s="13" t="s">
        <v>55</v>
      </c>
      <c r="S189" s="115" t="s">
        <v>1344</v>
      </c>
      <c r="T189" s="28"/>
      <c r="U189" s="28">
        <v>1061757358</v>
      </c>
      <c r="V189" s="13" t="s">
        <v>189</v>
      </c>
      <c r="W189" s="13">
        <v>183</v>
      </c>
      <c r="X189" s="14">
        <v>45100</v>
      </c>
      <c r="Y189" s="14">
        <v>45283</v>
      </c>
      <c r="Z189" s="14"/>
      <c r="AA189" s="15" t="s">
        <v>28</v>
      </c>
      <c r="AB189" s="27" t="s">
        <v>730</v>
      </c>
      <c r="AC189" s="8">
        <v>2023</v>
      </c>
      <c r="AD189" s="8" t="s">
        <v>58</v>
      </c>
    </row>
    <row r="190" spans="1:30" x14ac:dyDescent="0.25">
      <c r="A190" s="29">
        <v>184</v>
      </c>
      <c r="B190" s="8" t="s">
        <v>23</v>
      </c>
      <c r="C190" s="13" t="s">
        <v>49</v>
      </c>
      <c r="D190" s="15" t="s">
        <v>734</v>
      </c>
      <c r="E190" s="13">
        <f t="shared" si="4"/>
        <v>1</v>
      </c>
      <c r="F190" s="13" t="e">
        <f>VLOOKUP(D190,'[1]GESTIÓN CONTRAC FONAM NACION'!$AC:$AE,2,FALSE)</f>
        <v>#REF!</v>
      </c>
      <c r="G190" s="13" t="e">
        <f t="shared" si="5"/>
        <v>#REF!</v>
      </c>
      <c r="H190" s="21">
        <v>45100</v>
      </c>
      <c r="I190" s="22" t="s">
        <v>735</v>
      </c>
      <c r="J190" s="23"/>
      <c r="K190" s="13" t="s">
        <v>52</v>
      </c>
      <c r="L190" s="24" t="s">
        <v>53</v>
      </c>
      <c r="M190" s="23"/>
      <c r="N190" s="23"/>
      <c r="O190" s="34">
        <v>4278535</v>
      </c>
      <c r="P190" s="26">
        <v>0</v>
      </c>
      <c r="Q190" s="13" t="s">
        <v>54</v>
      </c>
      <c r="R190" s="13" t="s">
        <v>55</v>
      </c>
      <c r="S190" s="115" t="s">
        <v>1427</v>
      </c>
      <c r="T190" s="28"/>
      <c r="U190" s="28">
        <v>1085933613</v>
      </c>
      <c r="V190" s="13" t="s">
        <v>27</v>
      </c>
      <c r="W190" s="13">
        <v>125</v>
      </c>
      <c r="X190" s="14">
        <v>45100</v>
      </c>
      <c r="Y190" s="14">
        <v>45225</v>
      </c>
      <c r="Z190" s="14"/>
      <c r="AA190" s="15" t="s">
        <v>28</v>
      </c>
      <c r="AB190" s="27" t="s">
        <v>736</v>
      </c>
      <c r="AC190" s="8">
        <v>2023</v>
      </c>
      <c r="AD190" s="8" t="s">
        <v>58</v>
      </c>
    </row>
    <row r="191" spans="1:30" x14ac:dyDescent="0.25">
      <c r="A191" s="29">
        <v>185</v>
      </c>
      <c r="B191" s="8" t="s">
        <v>23</v>
      </c>
      <c r="C191" s="13" t="s">
        <v>49</v>
      </c>
      <c r="D191" s="8" t="s">
        <v>391</v>
      </c>
      <c r="E191" s="13">
        <f t="shared" si="4"/>
        <v>2</v>
      </c>
      <c r="F191" s="13" t="e">
        <f>VLOOKUP(D191,'[1]GESTIÓN CONTRAC FONAM NACION'!$AC:$AE,2,FALSE)</f>
        <v>#REF!</v>
      </c>
      <c r="G191" s="13" t="e">
        <f t="shared" si="5"/>
        <v>#REF!</v>
      </c>
      <c r="H191" s="21">
        <v>45103</v>
      </c>
      <c r="I191" s="22" t="s">
        <v>392</v>
      </c>
      <c r="J191" s="23"/>
      <c r="K191" s="13" t="s">
        <v>52</v>
      </c>
      <c r="L191" s="24" t="s">
        <v>53</v>
      </c>
      <c r="M191" s="23"/>
      <c r="N191" s="23"/>
      <c r="O191" s="25">
        <v>3399000</v>
      </c>
      <c r="P191" s="26" t="e">
        <v>#VALUE!</v>
      </c>
      <c r="Q191" s="13" t="s">
        <v>54</v>
      </c>
      <c r="R191" s="13" t="s">
        <v>55</v>
      </c>
      <c r="S191" s="114" t="s">
        <v>1354</v>
      </c>
      <c r="T191" s="26"/>
      <c r="U191" s="26">
        <v>1152689538</v>
      </c>
      <c r="V191" s="13" t="s">
        <v>116</v>
      </c>
      <c r="W191" s="13">
        <v>187</v>
      </c>
      <c r="X191" s="14">
        <v>45103</v>
      </c>
      <c r="Y191" s="14">
        <v>45290</v>
      </c>
      <c r="Z191" s="14"/>
      <c r="AA191" s="15" t="s">
        <v>28</v>
      </c>
      <c r="AB191" s="27" t="s">
        <v>737</v>
      </c>
      <c r="AC191" s="8">
        <v>2023</v>
      </c>
      <c r="AD191" s="8" t="s">
        <v>58</v>
      </c>
    </row>
    <row r="192" spans="1:30" x14ac:dyDescent="0.25">
      <c r="A192" s="29">
        <v>186</v>
      </c>
      <c r="B192" s="8" t="s">
        <v>23</v>
      </c>
      <c r="C192" s="13" t="s">
        <v>49</v>
      </c>
      <c r="D192" s="8" t="s">
        <v>371</v>
      </c>
      <c r="E192" s="13">
        <f t="shared" si="4"/>
        <v>2</v>
      </c>
      <c r="F192" s="13" t="e">
        <f>VLOOKUP(D192,'[1]GESTIÓN CONTRAC FONAM NACION'!$AC:$AE,2,FALSE)</f>
        <v>#REF!</v>
      </c>
      <c r="G192" s="13" t="e">
        <f t="shared" si="5"/>
        <v>#REF!</v>
      </c>
      <c r="H192" s="21">
        <v>45103</v>
      </c>
      <c r="I192" s="22" t="s">
        <v>372</v>
      </c>
      <c r="J192" s="23"/>
      <c r="K192" s="13" t="s">
        <v>52</v>
      </c>
      <c r="L192" s="24" t="s">
        <v>53</v>
      </c>
      <c r="M192" s="23"/>
      <c r="N192" s="23"/>
      <c r="O192" s="25">
        <v>3889578</v>
      </c>
      <c r="P192" s="26" t="e">
        <v>#VALUE!</v>
      </c>
      <c r="Q192" s="13" t="s">
        <v>54</v>
      </c>
      <c r="R192" s="13" t="s">
        <v>55</v>
      </c>
      <c r="S192" s="114" t="s">
        <v>1349</v>
      </c>
      <c r="T192" s="26"/>
      <c r="U192" s="26">
        <v>38600096</v>
      </c>
      <c r="V192" s="13" t="s">
        <v>279</v>
      </c>
      <c r="W192" s="13">
        <v>187</v>
      </c>
      <c r="X192" s="14">
        <v>45103</v>
      </c>
      <c r="Y192" s="14">
        <v>45290</v>
      </c>
      <c r="Z192" s="14"/>
      <c r="AA192" s="15" t="s">
        <v>28</v>
      </c>
      <c r="AB192" s="27" t="s">
        <v>738</v>
      </c>
      <c r="AC192" s="8">
        <v>2023</v>
      </c>
      <c r="AD192" s="8" t="s">
        <v>58</v>
      </c>
    </row>
    <row r="193" spans="1:30" x14ac:dyDescent="0.25">
      <c r="A193" s="29">
        <v>187</v>
      </c>
      <c r="B193" s="8" t="s">
        <v>23</v>
      </c>
      <c r="C193" s="13" t="s">
        <v>49</v>
      </c>
      <c r="D193" s="8" t="s">
        <v>298</v>
      </c>
      <c r="E193" s="13">
        <f t="shared" si="4"/>
        <v>2</v>
      </c>
      <c r="F193" s="13" t="e">
        <f>VLOOKUP(D193,'[1]GESTIÓN CONTRAC FONAM NACION'!$AC:$AE,2,FALSE)</f>
        <v>#REF!</v>
      </c>
      <c r="G193" s="13" t="e">
        <f t="shared" si="5"/>
        <v>#REF!</v>
      </c>
      <c r="H193" s="21">
        <v>45103</v>
      </c>
      <c r="I193" s="22" t="s">
        <v>299</v>
      </c>
      <c r="J193" s="23"/>
      <c r="K193" s="13" t="s">
        <v>52</v>
      </c>
      <c r="L193" s="24" t="s">
        <v>53</v>
      </c>
      <c r="M193" s="23"/>
      <c r="N193" s="23"/>
      <c r="O193" s="25">
        <v>4727782</v>
      </c>
      <c r="P193" s="26" t="e">
        <v>#VALUE!</v>
      </c>
      <c r="Q193" s="13" t="s">
        <v>54</v>
      </c>
      <c r="R193" s="13" t="s">
        <v>55</v>
      </c>
      <c r="S193" s="114" t="s">
        <v>1334</v>
      </c>
      <c r="T193" s="26"/>
      <c r="U193" s="26">
        <v>93412983</v>
      </c>
      <c r="V193" s="13" t="s">
        <v>85</v>
      </c>
      <c r="W193" s="13">
        <v>187</v>
      </c>
      <c r="X193" s="14">
        <v>45103</v>
      </c>
      <c r="Y193" s="14">
        <v>45290</v>
      </c>
      <c r="Z193" s="14"/>
      <c r="AA193" s="15" t="s">
        <v>28</v>
      </c>
      <c r="AB193" s="27" t="s">
        <v>739</v>
      </c>
      <c r="AC193" s="8">
        <v>2023</v>
      </c>
      <c r="AD193" s="8" t="s">
        <v>58</v>
      </c>
    </row>
    <row r="194" spans="1:30" x14ac:dyDescent="0.25">
      <c r="A194" s="29">
        <v>188</v>
      </c>
      <c r="B194" s="8" t="s">
        <v>23</v>
      </c>
      <c r="C194" s="13" t="s">
        <v>49</v>
      </c>
      <c r="D194" s="15" t="s">
        <v>408</v>
      </c>
      <c r="E194" s="13">
        <f t="shared" si="4"/>
        <v>2</v>
      </c>
      <c r="F194" s="13" t="e">
        <f>VLOOKUP(D194,'[1]GESTIÓN CONTRAC FONAM NACION'!$AC:$AE,2,FALSE)</f>
        <v>#REF!</v>
      </c>
      <c r="G194" s="13" t="e">
        <f t="shared" si="5"/>
        <v>#REF!</v>
      </c>
      <c r="H194" s="21">
        <v>45105</v>
      </c>
      <c r="I194" s="22" t="s">
        <v>409</v>
      </c>
      <c r="J194" s="23"/>
      <c r="K194" s="13" t="s">
        <v>52</v>
      </c>
      <c r="L194" s="24" t="s">
        <v>53</v>
      </c>
      <c r="M194" s="23"/>
      <c r="N194" s="23"/>
      <c r="O194" s="25">
        <v>3889578</v>
      </c>
      <c r="P194" s="26" t="e">
        <v>#VALUE!</v>
      </c>
      <c r="Q194" s="13" t="s">
        <v>54</v>
      </c>
      <c r="R194" s="13" t="s">
        <v>55</v>
      </c>
      <c r="S194" s="114" t="s">
        <v>1357</v>
      </c>
      <c r="T194" s="26"/>
      <c r="U194" s="26">
        <v>1020440251</v>
      </c>
      <c r="V194" s="13" t="s">
        <v>116</v>
      </c>
      <c r="W194" s="13">
        <v>183</v>
      </c>
      <c r="X194" s="14">
        <v>45105</v>
      </c>
      <c r="Y194" s="14">
        <v>45288</v>
      </c>
      <c r="Z194" s="14"/>
      <c r="AA194" s="15" t="s">
        <v>28</v>
      </c>
      <c r="AB194" s="27" t="s">
        <v>740</v>
      </c>
      <c r="AC194" s="8">
        <v>2023</v>
      </c>
      <c r="AD194" s="8" t="s">
        <v>58</v>
      </c>
    </row>
    <row r="195" spans="1:30" x14ac:dyDescent="0.25">
      <c r="A195" s="29">
        <v>189</v>
      </c>
      <c r="B195" s="8" t="s">
        <v>23</v>
      </c>
      <c r="C195" s="13" t="s">
        <v>49</v>
      </c>
      <c r="D195" s="15" t="s">
        <v>741</v>
      </c>
      <c r="E195" s="13">
        <f t="shared" ref="E195:E258" si="6">COUNTIF(D:D,D195)</f>
        <v>1</v>
      </c>
      <c r="F195" s="13" t="e">
        <f>VLOOKUP(D195,'[1]GESTIÓN CONTRAC FONAM NACION'!$AC:$AE,2,FALSE)</f>
        <v>#REF!</v>
      </c>
      <c r="G195" s="13" t="e">
        <f t="shared" ref="G195:G258" si="7">IF(E195=F195,1,"")</f>
        <v>#REF!</v>
      </c>
      <c r="H195" s="21">
        <v>45107</v>
      </c>
      <c r="I195" s="15" t="s">
        <v>742</v>
      </c>
      <c r="J195" s="23"/>
      <c r="K195" s="13" t="s">
        <v>52</v>
      </c>
      <c r="L195" s="24" t="s">
        <v>53</v>
      </c>
      <c r="M195" s="23"/>
      <c r="N195" s="23"/>
      <c r="O195" s="25">
        <v>2481571</v>
      </c>
      <c r="P195" s="26">
        <v>0</v>
      </c>
      <c r="Q195" s="13" t="s">
        <v>54</v>
      </c>
      <c r="R195" s="13" t="s">
        <v>55</v>
      </c>
      <c r="S195" s="115" t="s">
        <v>1428</v>
      </c>
      <c r="T195" s="28"/>
      <c r="U195" s="28">
        <v>1001370281</v>
      </c>
      <c r="V195" s="13" t="s">
        <v>27</v>
      </c>
      <c r="W195" s="13">
        <v>118</v>
      </c>
      <c r="X195" s="14">
        <v>45107</v>
      </c>
      <c r="Y195" s="14">
        <v>45219</v>
      </c>
      <c r="Z195" s="14"/>
      <c r="AA195" s="15" t="s">
        <v>28</v>
      </c>
      <c r="AB195" s="27" t="s">
        <v>743</v>
      </c>
      <c r="AC195" s="8">
        <v>2023</v>
      </c>
      <c r="AD195" s="8" t="s">
        <v>58</v>
      </c>
    </row>
    <row r="196" spans="1:30" x14ac:dyDescent="0.25">
      <c r="A196" s="42">
        <v>190</v>
      </c>
      <c r="B196" s="8" t="s">
        <v>23</v>
      </c>
      <c r="C196" s="13" t="s">
        <v>49</v>
      </c>
      <c r="D196" s="15" t="s">
        <v>744</v>
      </c>
      <c r="E196" s="13">
        <f t="shared" si="6"/>
        <v>1</v>
      </c>
      <c r="F196" s="13" t="e">
        <f>VLOOKUP(D196,'[1]GESTIÓN CONTRAC FONAM NACION'!$AC:$AE,2,FALSE)</f>
        <v>#REF!</v>
      </c>
      <c r="G196" s="13" t="e">
        <f t="shared" si="7"/>
        <v>#REF!</v>
      </c>
      <c r="H196" s="43">
        <v>45107</v>
      </c>
      <c r="I196" s="8" t="s">
        <v>166</v>
      </c>
      <c r="J196" s="23"/>
      <c r="K196" s="13" t="s">
        <v>52</v>
      </c>
      <c r="L196" s="24" t="s">
        <v>53</v>
      </c>
      <c r="M196" s="23"/>
      <c r="N196" s="23"/>
      <c r="O196" s="25">
        <v>1700220</v>
      </c>
      <c r="P196" s="26">
        <v>0</v>
      </c>
      <c r="Q196" s="13" t="s">
        <v>54</v>
      </c>
      <c r="R196" s="13" t="s">
        <v>55</v>
      </c>
      <c r="S196" s="115" t="s">
        <v>1429</v>
      </c>
      <c r="T196" s="28"/>
      <c r="U196" s="28">
        <v>1053804877</v>
      </c>
      <c r="V196" s="13" t="s">
        <v>94</v>
      </c>
      <c r="W196" s="13">
        <v>1183</v>
      </c>
      <c r="X196" s="14">
        <v>45107</v>
      </c>
      <c r="Y196" s="14">
        <v>45181</v>
      </c>
      <c r="Z196" s="14"/>
      <c r="AA196" s="15" t="s">
        <v>99</v>
      </c>
      <c r="AB196" s="27" t="s">
        <v>745</v>
      </c>
      <c r="AC196" s="8">
        <v>2023</v>
      </c>
      <c r="AD196" s="8" t="s">
        <v>58</v>
      </c>
    </row>
    <row r="197" spans="1:30" x14ac:dyDescent="0.25">
      <c r="A197" s="62" t="s">
        <v>746</v>
      </c>
      <c r="B197" s="8" t="s">
        <v>23</v>
      </c>
      <c r="C197" s="13" t="s">
        <v>49</v>
      </c>
      <c r="D197" s="15" t="s">
        <v>747</v>
      </c>
      <c r="E197" s="13">
        <f t="shared" si="6"/>
        <v>1</v>
      </c>
      <c r="F197" s="13" t="e">
        <f>VLOOKUP(D197,'[1]GESTIÓN CONTRAC FONAM NACION'!$AC:$AE,2,FALSE)</f>
        <v>#REF!</v>
      </c>
      <c r="G197" s="13" t="e">
        <f t="shared" si="7"/>
        <v>#REF!</v>
      </c>
      <c r="H197" s="43">
        <v>45182</v>
      </c>
      <c r="I197" s="8" t="s">
        <v>166</v>
      </c>
      <c r="J197" s="23"/>
      <c r="K197" s="13" t="s">
        <v>52</v>
      </c>
      <c r="L197" s="24" t="s">
        <v>53</v>
      </c>
      <c r="M197" s="23"/>
      <c r="N197" s="23"/>
      <c r="O197" s="25">
        <v>1700220</v>
      </c>
      <c r="P197" s="26">
        <v>0</v>
      </c>
      <c r="Q197" s="13" t="s">
        <v>54</v>
      </c>
      <c r="R197" s="13" t="s">
        <v>55</v>
      </c>
      <c r="S197" s="115" t="s">
        <v>1430</v>
      </c>
      <c r="T197" s="28"/>
      <c r="U197" s="28">
        <v>1053854922</v>
      </c>
      <c r="V197" s="13" t="s">
        <v>94</v>
      </c>
      <c r="W197" s="13">
        <v>108</v>
      </c>
      <c r="X197" s="14">
        <v>45182</v>
      </c>
      <c r="Y197" s="14">
        <v>45290</v>
      </c>
      <c r="Z197" s="14"/>
      <c r="AA197" s="15" t="s">
        <v>28</v>
      </c>
      <c r="AB197" s="27" t="s">
        <v>745</v>
      </c>
      <c r="AC197" s="8">
        <v>2023</v>
      </c>
      <c r="AD197" s="8" t="s">
        <v>58</v>
      </c>
    </row>
    <row r="198" spans="1:30" x14ac:dyDescent="0.25">
      <c r="A198" s="29">
        <v>191</v>
      </c>
      <c r="B198" s="8" t="s">
        <v>23</v>
      </c>
      <c r="C198" s="13" t="s">
        <v>49</v>
      </c>
      <c r="D198" s="8" t="s">
        <v>440</v>
      </c>
      <c r="E198" s="13">
        <f t="shared" si="6"/>
        <v>2</v>
      </c>
      <c r="F198" s="13" t="e">
        <f>VLOOKUP(D198,'[1]GESTIÓN CONTRAC FONAM NACION'!$AC:$AE,2,FALSE)</f>
        <v>#REF!</v>
      </c>
      <c r="G198" s="13" t="e">
        <f t="shared" si="7"/>
        <v>#REF!</v>
      </c>
      <c r="H198" s="21">
        <v>45113</v>
      </c>
      <c r="I198" s="22" t="s">
        <v>441</v>
      </c>
      <c r="J198" s="23"/>
      <c r="K198" s="13" t="s">
        <v>52</v>
      </c>
      <c r="L198" s="24" t="s">
        <v>53</v>
      </c>
      <c r="M198" s="23"/>
      <c r="N198" s="23"/>
      <c r="O198" s="34">
        <v>3535980</v>
      </c>
      <c r="P198" s="26">
        <v>0</v>
      </c>
      <c r="Q198" s="13" t="s">
        <v>54</v>
      </c>
      <c r="R198" s="13" t="s">
        <v>55</v>
      </c>
      <c r="S198" s="115" t="s">
        <v>1365</v>
      </c>
      <c r="T198" s="28"/>
      <c r="U198" s="28">
        <v>1087646521</v>
      </c>
      <c r="V198" s="13" t="s">
        <v>129</v>
      </c>
      <c r="W198" s="13">
        <v>177</v>
      </c>
      <c r="X198" s="14">
        <v>45113</v>
      </c>
      <c r="Y198" s="14">
        <v>45290</v>
      </c>
      <c r="Z198" s="14"/>
      <c r="AA198" s="15" t="s">
        <v>28</v>
      </c>
      <c r="AB198" s="27" t="s">
        <v>748</v>
      </c>
      <c r="AC198" s="8">
        <v>2023</v>
      </c>
      <c r="AD198" s="8" t="s">
        <v>58</v>
      </c>
    </row>
    <row r="199" spans="1:30" x14ac:dyDescent="0.25">
      <c r="A199" s="29">
        <v>192</v>
      </c>
      <c r="B199" s="8" t="s">
        <v>23</v>
      </c>
      <c r="C199" s="13" t="s">
        <v>49</v>
      </c>
      <c r="D199" s="15" t="s">
        <v>749</v>
      </c>
      <c r="E199" s="13">
        <f t="shared" si="6"/>
        <v>1</v>
      </c>
      <c r="F199" s="13" t="e">
        <f>VLOOKUP(D199,'[1]GESTIÓN CONTRAC FONAM NACION'!$AC:$AE,2,FALSE)</f>
        <v>#REF!</v>
      </c>
      <c r="G199" s="13" t="e">
        <f t="shared" si="7"/>
        <v>#REF!</v>
      </c>
      <c r="H199" s="21">
        <v>45113</v>
      </c>
      <c r="I199" s="22" t="s">
        <v>750</v>
      </c>
      <c r="J199" s="23"/>
      <c r="K199" s="13" t="s">
        <v>52</v>
      </c>
      <c r="L199" s="24" t="s">
        <v>53</v>
      </c>
      <c r="M199" s="23"/>
      <c r="N199" s="23"/>
      <c r="O199" s="25">
        <v>2896360</v>
      </c>
      <c r="P199" s="26">
        <v>0</v>
      </c>
      <c r="Q199" s="13" t="s">
        <v>54</v>
      </c>
      <c r="R199" s="13" t="s">
        <v>55</v>
      </c>
      <c r="S199" s="115" t="s">
        <v>1431</v>
      </c>
      <c r="T199" s="28"/>
      <c r="U199" s="28">
        <v>9930098</v>
      </c>
      <c r="V199" s="13" t="s">
        <v>94</v>
      </c>
      <c r="W199" s="13">
        <v>177</v>
      </c>
      <c r="X199" s="14">
        <v>45114</v>
      </c>
      <c r="Y199" s="14">
        <v>45290</v>
      </c>
      <c r="Z199" s="14"/>
      <c r="AA199" s="15" t="s">
        <v>28</v>
      </c>
      <c r="AB199" s="27" t="s">
        <v>751</v>
      </c>
      <c r="AC199" s="8">
        <v>2023</v>
      </c>
      <c r="AD199" s="8" t="s">
        <v>58</v>
      </c>
    </row>
    <row r="200" spans="1:30" x14ac:dyDescent="0.25">
      <c r="A200" s="29">
        <v>193</v>
      </c>
      <c r="B200" s="8" t="s">
        <v>23</v>
      </c>
      <c r="C200" s="13" t="s">
        <v>49</v>
      </c>
      <c r="D200" s="8" t="s">
        <v>752</v>
      </c>
      <c r="E200" s="13">
        <f t="shared" si="6"/>
        <v>1</v>
      </c>
      <c r="F200" s="13" t="e">
        <f>VLOOKUP(D200,'[1]GESTIÓN CONTRAC FONAM NACION'!$AC:$AE,2,FALSE)</f>
        <v>#REF!</v>
      </c>
      <c r="G200" s="13" t="e">
        <f t="shared" si="7"/>
        <v>#REF!</v>
      </c>
      <c r="H200" s="21">
        <v>45114</v>
      </c>
      <c r="I200" s="8" t="s">
        <v>488</v>
      </c>
      <c r="J200" s="23"/>
      <c r="K200" s="13" t="s">
        <v>52</v>
      </c>
      <c r="L200" s="24" t="s">
        <v>53</v>
      </c>
      <c r="M200" s="23"/>
      <c r="N200" s="23"/>
      <c r="O200" s="25">
        <v>3535980</v>
      </c>
      <c r="P200" s="26" t="e">
        <v>#VALUE!</v>
      </c>
      <c r="Q200" s="13" t="s">
        <v>54</v>
      </c>
      <c r="R200" s="13" t="s">
        <v>55</v>
      </c>
      <c r="S200" s="115" t="s">
        <v>1377</v>
      </c>
      <c r="T200" s="28"/>
      <c r="U200" s="28">
        <v>1085278999</v>
      </c>
      <c r="V200" s="13" t="s">
        <v>129</v>
      </c>
      <c r="W200" s="13">
        <v>176</v>
      </c>
      <c r="X200" s="14">
        <v>45114</v>
      </c>
      <c r="Y200" s="14">
        <v>45290</v>
      </c>
      <c r="Z200" s="14"/>
      <c r="AA200" s="15" t="s">
        <v>28</v>
      </c>
      <c r="AB200" s="27" t="s">
        <v>753</v>
      </c>
      <c r="AC200" s="8">
        <v>2023</v>
      </c>
      <c r="AD200" s="8" t="s">
        <v>58</v>
      </c>
    </row>
    <row r="201" spans="1:30" x14ac:dyDescent="0.25">
      <c r="A201" s="29">
        <v>194</v>
      </c>
      <c r="B201" s="8" t="s">
        <v>23</v>
      </c>
      <c r="C201" s="13" t="s">
        <v>49</v>
      </c>
      <c r="D201" s="8" t="s">
        <v>754</v>
      </c>
      <c r="E201" s="13">
        <f t="shared" si="6"/>
        <v>1</v>
      </c>
      <c r="F201" s="13" t="e">
        <f>VLOOKUP(D201,'[1]GESTIÓN CONTRAC FONAM NACION'!$AC:$AE,2,FALSE)</f>
        <v>#REF!</v>
      </c>
      <c r="G201" s="13" t="e">
        <f t="shared" si="7"/>
        <v>#REF!</v>
      </c>
      <c r="H201" s="21">
        <v>45114</v>
      </c>
      <c r="I201" s="22" t="s">
        <v>433</v>
      </c>
      <c r="J201" s="23"/>
      <c r="K201" s="13" t="s">
        <v>52</v>
      </c>
      <c r="L201" s="24" t="s">
        <v>53</v>
      </c>
      <c r="M201" s="23"/>
      <c r="N201" s="23"/>
      <c r="O201" s="34">
        <v>3889578</v>
      </c>
      <c r="P201" s="26">
        <v>0</v>
      </c>
      <c r="Q201" s="13" t="s">
        <v>54</v>
      </c>
      <c r="R201" s="13" t="s">
        <v>55</v>
      </c>
      <c r="S201" s="115" t="s">
        <v>1432</v>
      </c>
      <c r="T201" s="28"/>
      <c r="U201" s="28">
        <v>1085326002</v>
      </c>
      <c r="V201" s="13" t="s">
        <v>129</v>
      </c>
      <c r="W201" s="13">
        <v>176</v>
      </c>
      <c r="X201" s="14">
        <v>45114</v>
      </c>
      <c r="Y201" s="14">
        <v>45290</v>
      </c>
      <c r="Z201" s="14"/>
      <c r="AA201" s="15" t="s">
        <v>28</v>
      </c>
      <c r="AB201" s="27" t="s">
        <v>755</v>
      </c>
      <c r="AC201" s="8">
        <v>2023</v>
      </c>
      <c r="AD201" s="8" t="s">
        <v>58</v>
      </c>
    </row>
    <row r="202" spans="1:30" x14ac:dyDescent="0.25">
      <c r="A202" s="29">
        <v>195</v>
      </c>
      <c r="B202" s="8" t="s">
        <v>23</v>
      </c>
      <c r="C202" s="13" t="s">
        <v>49</v>
      </c>
      <c r="D202" s="8" t="s">
        <v>526</v>
      </c>
      <c r="E202" s="13">
        <f t="shared" si="6"/>
        <v>2</v>
      </c>
      <c r="F202" s="13" t="e">
        <f>VLOOKUP(D202,'[1]GESTIÓN CONTRAC FONAM NACION'!$AC:$AE,2,FALSE)</f>
        <v>#REF!</v>
      </c>
      <c r="G202" s="13" t="e">
        <f t="shared" si="7"/>
        <v>#REF!</v>
      </c>
      <c r="H202" s="21">
        <v>45117</v>
      </c>
      <c r="I202" s="56" t="s">
        <v>527</v>
      </c>
      <c r="J202" s="23"/>
      <c r="K202" s="13" t="s">
        <v>52</v>
      </c>
      <c r="L202" s="24" t="s">
        <v>53</v>
      </c>
      <c r="M202" s="23"/>
      <c r="N202" s="23"/>
      <c r="O202" s="25">
        <v>3889578</v>
      </c>
      <c r="P202" s="26">
        <v>0</v>
      </c>
      <c r="Q202" s="13" t="s">
        <v>54</v>
      </c>
      <c r="R202" s="13" t="s">
        <v>55</v>
      </c>
      <c r="S202" s="115" t="s">
        <v>1387</v>
      </c>
      <c r="T202" s="28"/>
      <c r="U202" s="28">
        <v>24335593</v>
      </c>
      <c r="V202" s="13" t="s">
        <v>94</v>
      </c>
      <c r="W202" s="13">
        <v>173</v>
      </c>
      <c r="X202" s="14">
        <v>45117</v>
      </c>
      <c r="Y202" s="14">
        <v>45290</v>
      </c>
      <c r="Z202" s="14"/>
      <c r="AA202" s="15" t="s">
        <v>28</v>
      </c>
      <c r="AB202" s="27" t="s">
        <v>756</v>
      </c>
      <c r="AC202" s="8">
        <v>2023</v>
      </c>
      <c r="AD202" s="8" t="s">
        <v>58</v>
      </c>
    </row>
    <row r="203" spans="1:30" x14ac:dyDescent="0.25">
      <c r="A203" s="29">
        <v>196</v>
      </c>
      <c r="B203" s="8" t="s">
        <v>23</v>
      </c>
      <c r="C203" s="13" t="s">
        <v>49</v>
      </c>
      <c r="D203" s="8" t="s">
        <v>558</v>
      </c>
      <c r="E203" s="13">
        <f t="shared" si="6"/>
        <v>2</v>
      </c>
      <c r="F203" s="13" t="e">
        <f>VLOOKUP(D203,'[1]GESTIÓN CONTRAC FONAM NACION'!$AC:$AE,2,FALSE)</f>
        <v>#REF!</v>
      </c>
      <c r="G203" s="13" t="e">
        <f t="shared" si="7"/>
        <v>#REF!</v>
      </c>
      <c r="H203" s="21">
        <v>45118</v>
      </c>
      <c r="I203" s="56" t="s">
        <v>559</v>
      </c>
      <c r="J203" s="23"/>
      <c r="K203" s="13" t="s">
        <v>52</v>
      </c>
      <c r="L203" s="24" t="s">
        <v>53</v>
      </c>
      <c r="M203" s="23"/>
      <c r="N203" s="23"/>
      <c r="O203" s="25">
        <v>5271477</v>
      </c>
      <c r="P203" s="26">
        <v>0</v>
      </c>
      <c r="Q203" s="13" t="s">
        <v>54</v>
      </c>
      <c r="R203" s="13" t="s">
        <v>55</v>
      </c>
      <c r="S203" s="114" t="s">
        <v>1395</v>
      </c>
      <c r="T203" s="26"/>
      <c r="U203" s="26">
        <v>98463150</v>
      </c>
      <c r="V203" s="13" t="s">
        <v>27</v>
      </c>
      <c r="W203" s="13">
        <v>172</v>
      </c>
      <c r="X203" s="14">
        <v>45118</v>
      </c>
      <c r="Y203" s="14">
        <v>45290</v>
      </c>
      <c r="Z203" s="14"/>
      <c r="AA203" s="15" t="s">
        <v>28</v>
      </c>
      <c r="AB203" s="27" t="s">
        <v>757</v>
      </c>
      <c r="AC203" s="8">
        <v>2023</v>
      </c>
      <c r="AD203" s="8" t="s">
        <v>58</v>
      </c>
    </row>
    <row r="204" spans="1:30" x14ac:dyDescent="0.25">
      <c r="A204" s="29">
        <v>197</v>
      </c>
      <c r="B204" s="8" t="s">
        <v>23</v>
      </c>
      <c r="C204" s="13" t="s">
        <v>49</v>
      </c>
      <c r="D204" s="8" t="s">
        <v>554</v>
      </c>
      <c r="E204" s="13">
        <f t="shared" si="6"/>
        <v>2</v>
      </c>
      <c r="F204" s="13" t="e">
        <f>VLOOKUP(D204,'[1]GESTIÓN CONTRAC FONAM NACION'!$AC:$AE,2,FALSE)</f>
        <v>#REF!</v>
      </c>
      <c r="G204" s="13" t="e">
        <f t="shared" si="7"/>
        <v>#REF!</v>
      </c>
      <c r="H204" s="21">
        <v>45117</v>
      </c>
      <c r="I204" s="56" t="s">
        <v>555</v>
      </c>
      <c r="J204" s="23"/>
      <c r="K204" s="13" t="s">
        <v>52</v>
      </c>
      <c r="L204" s="24" t="s">
        <v>53</v>
      </c>
      <c r="M204" s="23"/>
      <c r="N204" s="23"/>
      <c r="O204" s="25">
        <v>3889578</v>
      </c>
      <c r="P204" s="26">
        <v>0</v>
      </c>
      <c r="Q204" s="13" t="s">
        <v>54</v>
      </c>
      <c r="R204" s="13" t="s">
        <v>55</v>
      </c>
      <c r="S204" s="114" t="s">
        <v>1394</v>
      </c>
      <c r="T204" s="26"/>
      <c r="U204" s="26">
        <v>1005089297</v>
      </c>
      <c r="V204" s="13" t="s">
        <v>27</v>
      </c>
      <c r="W204" s="13">
        <v>173</v>
      </c>
      <c r="X204" s="14">
        <v>45117</v>
      </c>
      <c r="Y204" s="14">
        <v>45290</v>
      </c>
      <c r="Z204" s="14"/>
      <c r="AA204" s="15" t="s">
        <v>28</v>
      </c>
      <c r="AB204" s="27" t="s">
        <v>758</v>
      </c>
      <c r="AC204" s="8">
        <v>2023</v>
      </c>
      <c r="AD204" s="8" t="s">
        <v>58</v>
      </c>
    </row>
    <row r="205" spans="1:30" x14ac:dyDescent="0.25">
      <c r="A205" s="29">
        <v>198</v>
      </c>
      <c r="B205" s="8" t="s">
        <v>23</v>
      </c>
      <c r="C205" s="13" t="s">
        <v>49</v>
      </c>
      <c r="D205" s="8" t="s">
        <v>759</v>
      </c>
      <c r="E205" s="13">
        <f t="shared" si="6"/>
        <v>1</v>
      </c>
      <c r="F205" s="13" t="e">
        <f>VLOOKUP(D205,'[1]GESTIÓN CONTRAC FONAM NACION'!$AC:$AE,2,FALSE)</f>
        <v>#REF!</v>
      </c>
      <c r="G205" s="13" t="e">
        <f t="shared" si="7"/>
        <v>#REF!</v>
      </c>
      <c r="H205" s="21">
        <v>45118</v>
      </c>
      <c r="I205" s="56" t="s">
        <v>547</v>
      </c>
      <c r="J205" s="23"/>
      <c r="K205" s="13" t="s">
        <v>52</v>
      </c>
      <c r="L205" s="24" t="s">
        <v>53</v>
      </c>
      <c r="M205" s="23"/>
      <c r="N205" s="23"/>
      <c r="O205" s="25">
        <v>3889578</v>
      </c>
      <c r="P205" s="26">
        <v>0</v>
      </c>
      <c r="Q205" s="13" t="s">
        <v>54</v>
      </c>
      <c r="R205" s="13" t="s">
        <v>55</v>
      </c>
      <c r="S205" s="114" t="s">
        <v>1392</v>
      </c>
      <c r="T205" s="26"/>
      <c r="U205" s="26">
        <v>1053773349</v>
      </c>
      <c r="V205" s="13" t="s">
        <v>94</v>
      </c>
      <c r="W205" s="13">
        <v>172</v>
      </c>
      <c r="X205" s="14">
        <v>45118</v>
      </c>
      <c r="Y205" s="14">
        <v>45290</v>
      </c>
      <c r="Z205" s="14"/>
      <c r="AA205" s="15" t="s">
        <v>28</v>
      </c>
      <c r="AB205" s="27" t="s">
        <v>760</v>
      </c>
      <c r="AC205" s="8">
        <v>2023</v>
      </c>
      <c r="AD205" s="8" t="s">
        <v>58</v>
      </c>
    </row>
    <row r="206" spans="1:30" x14ac:dyDescent="0.25">
      <c r="A206" s="29">
        <v>199</v>
      </c>
      <c r="B206" s="8" t="s">
        <v>23</v>
      </c>
      <c r="C206" s="13" t="s">
        <v>49</v>
      </c>
      <c r="D206" s="8" t="s">
        <v>761</v>
      </c>
      <c r="E206" s="13">
        <f t="shared" si="6"/>
        <v>1</v>
      </c>
      <c r="F206" s="13" t="e">
        <f>VLOOKUP(D206,'[1]GESTIÓN CONTRAC FONAM NACION'!$AC:$AE,2,FALSE)</f>
        <v>#REF!</v>
      </c>
      <c r="G206" s="13" t="e">
        <f t="shared" si="7"/>
        <v>#REF!</v>
      </c>
      <c r="H206" s="21">
        <v>45118</v>
      </c>
      <c r="I206" s="22" t="s">
        <v>762</v>
      </c>
      <c r="J206" s="23"/>
      <c r="K206" s="13" t="s">
        <v>52</v>
      </c>
      <c r="L206" s="24" t="s">
        <v>53</v>
      </c>
      <c r="M206" s="23"/>
      <c r="N206" s="23"/>
      <c r="O206" s="34">
        <v>1497991</v>
      </c>
      <c r="P206" s="26">
        <v>0</v>
      </c>
      <c r="Q206" s="13" t="s">
        <v>54</v>
      </c>
      <c r="R206" s="13" t="s">
        <v>55</v>
      </c>
      <c r="S206" s="115" t="s">
        <v>1433</v>
      </c>
      <c r="T206" s="28"/>
      <c r="U206" s="28">
        <v>1088251168</v>
      </c>
      <c r="V206" s="13" t="s">
        <v>763</v>
      </c>
      <c r="W206" s="13">
        <v>172</v>
      </c>
      <c r="X206" s="14">
        <v>45119</v>
      </c>
      <c r="Y206" s="14">
        <v>45290</v>
      </c>
      <c r="Z206" s="14"/>
      <c r="AA206" s="15" t="s">
        <v>28</v>
      </c>
      <c r="AB206" s="27" t="s">
        <v>764</v>
      </c>
      <c r="AC206" s="8">
        <v>2023</v>
      </c>
      <c r="AD206" s="8" t="s">
        <v>58</v>
      </c>
    </row>
    <row r="207" spans="1:30" x14ac:dyDescent="0.25">
      <c r="A207" s="29">
        <v>200</v>
      </c>
      <c r="B207" s="8" t="s">
        <v>23</v>
      </c>
      <c r="C207" s="13" t="s">
        <v>49</v>
      </c>
      <c r="D207" s="8" t="s">
        <v>530</v>
      </c>
      <c r="E207" s="13">
        <f t="shared" si="6"/>
        <v>2</v>
      </c>
      <c r="F207" s="13" t="e">
        <f>VLOOKUP(D207,'[1]GESTIÓN CONTRAC FONAM NACION'!$AC:$AE,2,FALSE)</f>
        <v>#REF!</v>
      </c>
      <c r="G207" s="13" t="e">
        <f t="shared" si="7"/>
        <v>#REF!</v>
      </c>
      <c r="H207" s="21">
        <v>45119</v>
      </c>
      <c r="I207" s="8" t="s">
        <v>531</v>
      </c>
      <c r="J207" s="23"/>
      <c r="K207" s="13" t="s">
        <v>52</v>
      </c>
      <c r="L207" s="24" t="s">
        <v>53</v>
      </c>
      <c r="M207" s="23"/>
      <c r="N207" s="23"/>
      <c r="O207" s="25">
        <v>3535980</v>
      </c>
      <c r="P207" s="26">
        <v>0</v>
      </c>
      <c r="Q207" s="13" t="s">
        <v>54</v>
      </c>
      <c r="R207" s="13" t="s">
        <v>55</v>
      </c>
      <c r="S207" s="115" t="s">
        <v>1388</v>
      </c>
      <c r="T207" s="55"/>
      <c r="U207" s="55">
        <v>24340774</v>
      </c>
      <c r="V207" s="13" t="s">
        <v>94</v>
      </c>
      <c r="W207" s="13">
        <v>171</v>
      </c>
      <c r="X207" s="14">
        <v>45119</v>
      </c>
      <c r="Y207" s="14">
        <v>45290</v>
      </c>
      <c r="Z207" s="14"/>
      <c r="AA207" s="15" t="s">
        <v>28</v>
      </c>
      <c r="AB207" s="27" t="s">
        <v>765</v>
      </c>
      <c r="AC207" s="8">
        <v>2023</v>
      </c>
      <c r="AD207" s="8" t="s">
        <v>58</v>
      </c>
    </row>
    <row r="208" spans="1:30" x14ac:dyDescent="0.25">
      <c r="A208" s="29">
        <v>201</v>
      </c>
      <c r="B208" s="8" t="s">
        <v>23</v>
      </c>
      <c r="C208" s="13" t="s">
        <v>49</v>
      </c>
      <c r="D208" s="8" t="s">
        <v>599</v>
      </c>
      <c r="E208" s="13">
        <f t="shared" si="6"/>
        <v>2</v>
      </c>
      <c r="F208" s="13" t="e">
        <f>VLOOKUP(D208,'[1]GESTIÓN CONTRAC FONAM NACION'!$AC:$AE,2,FALSE)</f>
        <v>#REF!</v>
      </c>
      <c r="G208" s="13" t="e">
        <f t="shared" si="7"/>
        <v>#REF!</v>
      </c>
      <c r="H208" s="21">
        <v>45120</v>
      </c>
      <c r="I208" s="8" t="s">
        <v>766</v>
      </c>
      <c r="J208" s="23"/>
      <c r="K208" s="13" t="s">
        <v>52</v>
      </c>
      <c r="L208" s="24" t="s">
        <v>53</v>
      </c>
      <c r="M208" s="23"/>
      <c r="N208" s="23"/>
      <c r="O208" s="25">
        <v>3889578</v>
      </c>
      <c r="P208" s="26">
        <v>0</v>
      </c>
      <c r="Q208" s="13" t="s">
        <v>54</v>
      </c>
      <c r="R208" s="13" t="s">
        <v>55</v>
      </c>
      <c r="S208" s="114" t="s">
        <v>1406</v>
      </c>
      <c r="T208" s="26"/>
      <c r="U208" s="26">
        <v>1061724033</v>
      </c>
      <c r="V208" s="13" t="s">
        <v>111</v>
      </c>
      <c r="W208" s="13">
        <v>170</v>
      </c>
      <c r="X208" s="14">
        <v>45120</v>
      </c>
      <c r="Y208" s="14">
        <v>45290</v>
      </c>
      <c r="Z208" s="14"/>
      <c r="AA208" s="15" t="s">
        <v>28</v>
      </c>
      <c r="AB208" s="27" t="s">
        <v>767</v>
      </c>
      <c r="AC208" s="8">
        <v>2023</v>
      </c>
      <c r="AD208" s="8" t="s">
        <v>58</v>
      </c>
    </row>
    <row r="209" spans="1:30" x14ac:dyDescent="0.25">
      <c r="A209" s="29">
        <v>202</v>
      </c>
      <c r="B209" s="8" t="s">
        <v>23</v>
      </c>
      <c r="C209" s="13" t="s">
        <v>49</v>
      </c>
      <c r="D209" s="8" t="s">
        <v>542</v>
      </c>
      <c r="E209" s="13">
        <f t="shared" si="6"/>
        <v>2</v>
      </c>
      <c r="F209" s="13" t="e">
        <f>VLOOKUP(D209,'[1]GESTIÓN CONTRAC FONAM NACION'!$AC:$AE,2,FALSE)</f>
        <v>#REF!</v>
      </c>
      <c r="G209" s="13" t="e">
        <f t="shared" si="7"/>
        <v>#REF!</v>
      </c>
      <c r="H209" s="21">
        <v>45120</v>
      </c>
      <c r="I209" s="56" t="s">
        <v>543</v>
      </c>
      <c r="J209" s="23"/>
      <c r="K209" s="13" t="s">
        <v>52</v>
      </c>
      <c r="L209" s="24" t="s">
        <v>53</v>
      </c>
      <c r="M209" s="23"/>
      <c r="N209" s="23"/>
      <c r="O209" s="25">
        <v>4820400</v>
      </c>
      <c r="P209" s="26">
        <v>0</v>
      </c>
      <c r="Q209" s="13" t="s">
        <v>54</v>
      </c>
      <c r="R209" s="13" t="s">
        <v>55</v>
      </c>
      <c r="S209" s="114" t="s">
        <v>1391</v>
      </c>
      <c r="T209" s="26"/>
      <c r="U209" s="26">
        <v>1061756408</v>
      </c>
      <c r="V209" s="13" t="s">
        <v>94</v>
      </c>
      <c r="W209" s="13">
        <v>170</v>
      </c>
      <c r="X209" s="14">
        <v>45120</v>
      </c>
      <c r="Y209" s="14">
        <v>45290</v>
      </c>
      <c r="Z209" s="14"/>
      <c r="AA209" s="15" t="s">
        <v>28</v>
      </c>
      <c r="AB209" s="27" t="s">
        <v>768</v>
      </c>
      <c r="AC209" s="8">
        <v>2023</v>
      </c>
      <c r="AD209" s="8" t="s">
        <v>58</v>
      </c>
    </row>
    <row r="210" spans="1:30" x14ac:dyDescent="0.25">
      <c r="A210" s="29">
        <v>203</v>
      </c>
      <c r="B210" s="8" t="s">
        <v>23</v>
      </c>
      <c r="C210" s="13" t="s">
        <v>49</v>
      </c>
      <c r="D210" s="8" t="s">
        <v>769</v>
      </c>
      <c r="E210" s="13">
        <f t="shared" si="6"/>
        <v>1</v>
      </c>
      <c r="F210" s="13" t="e">
        <f>VLOOKUP(D210,'[1]GESTIÓN CONTRAC FONAM NACION'!$AC:$AE,2,FALSE)</f>
        <v>#REF!</v>
      </c>
      <c r="G210" s="13" t="e">
        <f t="shared" si="7"/>
        <v>#REF!</v>
      </c>
      <c r="H210" s="21">
        <v>45121</v>
      </c>
      <c r="I210" s="8" t="s">
        <v>770</v>
      </c>
      <c r="J210" s="23"/>
      <c r="K210" s="13" t="s">
        <v>52</v>
      </c>
      <c r="L210" s="24" t="s">
        <v>53</v>
      </c>
      <c r="M210" s="23"/>
      <c r="N210" s="23"/>
      <c r="O210" s="34">
        <v>4727782</v>
      </c>
      <c r="P210" s="26">
        <v>0</v>
      </c>
      <c r="Q210" s="13" t="s">
        <v>54</v>
      </c>
      <c r="R210" s="13" t="s">
        <v>55</v>
      </c>
      <c r="S210" s="115" t="s">
        <v>1407</v>
      </c>
      <c r="T210" s="28"/>
      <c r="U210" s="28">
        <v>27225016</v>
      </c>
      <c r="V210" s="13" t="s">
        <v>771</v>
      </c>
      <c r="W210" s="13">
        <v>120</v>
      </c>
      <c r="X210" s="14">
        <v>45121</v>
      </c>
      <c r="Y210" s="14">
        <v>45182</v>
      </c>
      <c r="Z210" s="14"/>
      <c r="AA210" s="15" t="s">
        <v>28</v>
      </c>
      <c r="AB210" s="27" t="s">
        <v>772</v>
      </c>
      <c r="AC210" s="8">
        <v>2023</v>
      </c>
      <c r="AD210" s="8" t="s">
        <v>58</v>
      </c>
    </row>
    <row r="211" spans="1:30" x14ac:dyDescent="0.25">
      <c r="A211" s="29">
        <v>204</v>
      </c>
      <c r="B211" s="8" t="s">
        <v>23</v>
      </c>
      <c r="C211" s="13" t="s">
        <v>49</v>
      </c>
      <c r="D211" s="8" t="s">
        <v>460</v>
      </c>
      <c r="E211" s="13">
        <f t="shared" si="6"/>
        <v>2</v>
      </c>
      <c r="F211" s="13" t="e">
        <f>VLOOKUP(D211,'[1]GESTIÓN CONTRAC FONAM NACION'!$AC:$AE,2,FALSE)</f>
        <v>#REF!</v>
      </c>
      <c r="G211" s="13" t="e">
        <f t="shared" si="7"/>
        <v>#REF!</v>
      </c>
      <c r="H211" s="21">
        <v>45121</v>
      </c>
      <c r="I211" s="22" t="s">
        <v>461</v>
      </c>
      <c r="J211" s="23"/>
      <c r="K211" s="13" t="s">
        <v>52</v>
      </c>
      <c r="L211" s="24" t="s">
        <v>53</v>
      </c>
      <c r="M211" s="23"/>
      <c r="N211" s="23"/>
      <c r="O211" s="25">
        <v>1497991</v>
      </c>
      <c r="P211" s="26" t="e">
        <v>#VALUE!</v>
      </c>
      <c r="Q211" s="13" t="s">
        <v>54</v>
      </c>
      <c r="R211" s="13" t="s">
        <v>55</v>
      </c>
      <c r="S211" s="114" t="s">
        <v>1370</v>
      </c>
      <c r="T211" s="26"/>
      <c r="U211" s="26">
        <v>34544209</v>
      </c>
      <c r="V211" s="13" t="s">
        <v>27</v>
      </c>
      <c r="W211" s="13">
        <v>169</v>
      </c>
      <c r="X211" s="14">
        <v>45121</v>
      </c>
      <c r="Y211" s="14">
        <v>45290</v>
      </c>
      <c r="Z211" s="14"/>
      <c r="AA211" s="15" t="s">
        <v>28</v>
      </c>
      <c r="AB211" s="27" t="s">
        <v>773</v>
      </c>
      <c r="AC211" s="8">
        <v>2023</v>
      </c>
      <c r="AD211" s="8" t="s">
        <v>58</v>
      </c>
    </row>
    <row r="212" spans="1:30" x14ac:dyDescent="0.25">
      <c r="A212" s="29">
        <v>205</v>
      </c>
      <c r="B212" s="8" t="s">
        <v>23</v>
      </c>
      <c r="C212" s="13" t="s">
        <v>49</v>
      </c>
      <c r="D212" s="8" t="s">
        <v>565</v>
      </c>
      <c r="E212" s="13">
        <f t="shared" si="6"/>
        <v>2</v>
      </c>
      <c r="F212" s="13" t="e">
        <f>VLOOKUP(D212,'[1]GESTIÓN CONTRAC FONAM NACION'!$AC:$AE,2,FALSE)</f>
        <v>#REF!</v>
      </c>
      <c r="G212" s="13" t="e">
        <f t="shared" si="7"/>
        <v>#REF!</v>
      </c>
      <c r="H212" s="21">
        <v>45121</v>
      </c>
      <c r="I212" s="8" t="s">
        <v>774</v>
      </c>
      <c r="J212" s="23"/>
      <c r="K212" s="13" t="s">
        <v>52</v>
      </c>
      <c r="L212" s="24" t="s">
        <v>53</v>
      </c>
      <c r="M212" s="23"/>
      <c r="N212" s="23"/>
      <c r="O212" s="34">
        <v>4727782</v>
      </c>
      <c r="P212" s="26">
        <v>0</v>
      </c>
      <c r="Q212" s="13" t="s">
        <v>54</v>
      </c>
      <c r="R212" s="13" t="s">
        <v>55</v>
      </c>
      <c r="S212" s="115" t="s">
        <v>1397</v>
      </c>
      <c r="T212" s="28"/>
      <c r="U212" s="28">
        <v>1088973417</v>
      </c>
      <c r="V212" s="13" t="s">
        <v>184</v>
      </c>
      <c r="W212" s="13">
        <v>169</v>
      </c>
      <c r="X212" s="14">
        <v>45121</v>
      </c>
      <c r="Y212" s="14">
        <v>45290</v>
      </c>
      <c r="Z212" s="14"/>
      <c r="AA212" s="15" t="s">
        <v>28</v>
      </c>
      <c r="AB212" s="27" t="s">
        <v>775</v>
      </c>
      <c r="AC212" s="8">
        <v>2023</v>
      </c>
      <c r="AD212" s="8" t="s">
        <v>58</v>
      </c>
    </row>
    <row r="213" spans="1:30" x14ac:dyDescent="0.25">
      <c r="A213" s="29">
        <v>206</v>
      </c>
      <c r="B213" s="8" t="s">
        <v>23</v>
      </c>
      <c r="C213" s="13" t="s">
        <v>49</v>
      </c>
      <c r="D213" s="8" t="s">
        <v>569</v>
      </c>
      <c r="E213" s="13">
        <f t="shared" si="6"/>
        <v>2</v>
      </c>
      <c r="F213" s="13" t="e">
        <f>VLOOKUP(D213,'[1]GESTIÓN CONTRAC FONAM NACION'!$AC:$AE,2,FALSE)</f>
        <v>#REF!</v>
      </c>
      <c r="G213" s="13" t="e">
        <f t="shared" si="7"/>
        <v>#REF!</v>
      </c>
      <c r="H213" s="21">
        <v>45121</v>
      </c>
      <c r="I213" s="58" t="s">
        <v>776</v>
      </c>
      <c r="J213" s="23"/>
      <c r="K213" s="13" t="s">
        <v>52</v>
      </c>
      <c r="L213" s="24" t="s">
        <v>53</v>
      </c>
      <c r="M213" s="23"/>
      <c r="N213" s="23"/>
      <c r="O213" s="34">
        <v>4278535</v>
      </c>
      <c r="P213" s="26">
        <v>0</v>
      </c>
      <c r="Q213" s="13" t="s">
        <v>54</v>
      </c>
      <c r="R213" s="13" t="s">
        <v>55</v>
      </c>
      <c r="S213" s="115" t="s">
        <v>1398</v>
      </c>
      <c r="T213" s="28"/>
      <c r="U213" s="28">
        <v>1144040222</v>
      </c>
      <c r="V213" s="13" t="s">
        <v>771</v>
      </c>
      <c r="W213" s="13">
        <v>120</v>
      </c>
      <c r="X213" s="14">
        <v>45121</v>
      </c>
      <c r="Y213" s="14">
        <v>45243</v>
      </c>
      <c r="Z213" s="14"/>
      <c r="AA213" s="15" t="s">
        <v>28</v>
      </c>
      <c r="AB213" s="27" t="s">
        <v>777</v>
      </c>
      <c r="AC213" s="8">
        <v>2023</v>
      </c>
      <c r="AD213" s="8" t="s">
        <v>58</v>
      </c>
    </row>
    <row r="214" spans="1:30" x14ac:dyDescent="0.25">
      <c r="A214" s="29">
        <v>207</v>
      </c>
      <c r="B214" s="8" t="s">
        <v>23</v>
      </c>
      <c r="C214" s="13" t="s">
        <v>49</v>
      </c>
      <c r="D214" s="8" t="s">
        <v>619</v>
      </c>
      <c r="E214" s="13">
        <f t="shared" si="6"/>
        <v>2</v>
      </c>
      <c r="F214" s="13" t="e">
        <f>VLOOKUP(D214,'[1]GESTIÓN CONTRAC FONAM NACION'!$AC:$AE,2,FALSE)</f>
        <v>#REF!</v>
      </c>
      <c r="G214" s="13" t="e">
        <f t="shared" si="7"/>
        <v>#REF!</v>
      </c>
      <c r="H214" s="21">
        <v>45124</v>
      </c>
      <c r="I214" s="8" t="s">
        <v>620</v>
      </c>
      <c r="J214" s="23"/>
      <c r="K214" s="13" t="s">
        <v>52</v>
      </c>
      <c r="L214" s="24" t="s">
        <v>53</v>
      </c>
      <c r="M214" s="23"/>
      <c r="N214" s="23"/>
      <c r="O214" s="34">
        <v>3889578</v>
      </c>
      <c r="P214" s="26">
        <v>0</v>
      </c>
      <c r="Q214" s="13" t="s">
        <v>54</v>
      </c>
      <c r="R214" s="13" t="s">
        <v>55</v>
      </c>
      <c r="S214" s="115" t="s">
        <v>1410</v>
      </c>
      <c r="T214" s="28"/>
      <c r="U214" s="28">
        <v>94494114</v>
      </c>
      <c r="V214" s="13" t="s">
        <v>279</v>
      </c>
      <c r="W214" s="13">
        <v>166</v>
      </c>
      <c r="X214" s="14">
        <v>45124</v>
      </c>
      <c r="Y214" s="14">
        <v>45290</v>
      </c>
      <c r="Z214" s="14"/>
      <c r="AA214" s="15" t="s">
        <v>28</v>
      </c>
      <c r="AB214" s="27" t="s">
        <v>778</v>
      </c>
      <c r="AC214" s="8">
        <v>2023</v>
      </c>
      <c r="AD214" s="8" t="s">
        <v>58</v>
      </c>
    </row>
    <row r="215" spans="1:30" x14ac:dyDescent="0.25">
      <c r="A215" s="29">
        <v>208</v>
      </c>
      <c r="B215" s="8" t="s">
        <v>23</v>
      </c>
      <c r="C215" s="13" t="s">
        <v>49</v>
      </c>
      <c r="D215" s="8" t="s">
        <v>779</v>
      </c>
      <c r="E215" s="13">
        <f t="shared" si="6"/>
        <v>1</v>
      </c>
      <c r="F215" s="13" t="e">
        <f>VLOOKUP(D215,'[1]GESTIÓN CONTRAC FONAM NACION'!$AC:$AE,2,FALSE)</f>
        <v>#REF!</v>
      </c>
      <c r="G215" s="13" t="e">
        <f t="shared" si="7"/>
        <v>#REF!</v>
      </c>
      <c r="H215" s="21">
        <v>45124</v>
      </c>
      <c r="I215" s="8" t="s">
        <v>780</v>
      </c>
      <c r="J215" s="23"/>
      <c r="K215" s="13" t="s">
        <v>52</v>
      </c>
      <c r="L215" s="24" t="s">
        <v>53</v>
      </c>
      <c r="M215" s="23"/>
      <c r="N215" s="23"/>
      <c r="O215" s="34">
        <v>3903200</v>
      </c>
      <c r="P215" s="26">
        <v>0</v>
      </c>
      <c r="Q215" s="13" t="s">
        <v>781</v>
      </c>
      <c r="R215" s="13" t="s">
        <v>26</v>
      </c>
      <c r="S215" s="115" t="s">
        <v>1434</v>
      </c>
      <c r="T215" s="28"/>
      <c r="U215" s="28">
        <v>901386524</v>
      </c>
      <c r="V215" s="13" t="s">
        <v>279</v>
      </c>
      <c r="W215" s="13">
        <v>90</v>
      </c>
      <c r="X215" s="14">
        <v>45124</v>
      </c>
      <c r="Y215" s="14">
        <v>45215</v>
      </c>
      <c r="Z215" s="14"/>
      <c r="AA215" s="15" t="s">
        <v>28</v>
      </c>
      <c r="AB215" s="27"/>
      <c r="AC215" s="8">
        <v>2023</v>
      </c>
      <c r="AD215" s="8" t="s">
        <v>58</v>
      </c>
    </row>
    <row r="216" spans="1:30" x14ac:dyDescent="0.25">
      <c r="A216" s="29">
        <v>209</v>
      </c>
      <c r="B216" s="8" t="s">
        <v>23</v>
      </c>
      <c r="C216" s="13" t="s">
        <v>49</v>
      </c>
      <c r="D216" s="8" t="s">
        <v>782</v>
      </c>
      <c r="E216" s="13">
        <f t="shared" si="6"/>
        <v>1</v>
      </c>
      <c r="F216" s="13" t="e">
        <f>VLOOKUP(D216,'[1]GESTIÓN CONTRAC FONAM NACION'!$AC:$AE,2,FALSE)</f>
        <v>#REF!</v>
      </c>
      <c r="G216" s="13" t="e">
        <f t="shared" si="7"/>
        <v>#REF!</v>
      </c>
      <c r="H216" s="21">
        <v>45125</v>
      </c>
      <c r="I216" s="22" t="s">
        <v>453</v>
      </c>
      <c r="J216" s="23"/>
      <c r="K216" s="13" t="s">
        <v>52</v>
      </c>
      <c r="L216" s="24" t="s">
        <v>53</v>
      </c>
      <c r="M216" s="23"/>
      <c r="N216" s="23"/>
      <c r="O216" s="34">
        <v>3889578</v>
      </c>
      <c r="P216" s="26" t="e">
        <v>#VALUE!</v>
      </c>
      <c r="Q216" s="13" t="s">
        <v>54</v>
      </c>
      <c r="R216" s="13" t="s">
        <v>55</v>
      </c>
      <c r="S216" s="114" t="s">
        <v>1368</v>
      </c>
      <c r="T216" s="26"/>
      <c r="U216" s="26">
        <v>59314475</v>
      </c>
      <c r="V216" s="13" t="s">
        <v>129</v>
      </c>
      <c r="W216" s="13">
        <v>165</v>
      </c>
      <c r="X216" s="14">
        <v>45125</v>
      </c>
      <c r="Y216" s="14">
        <v>45290</v>
      </c>
      <c r="Z216" s="14"/>
      <c r="AA216" s="15" t="s">
        <v>28</v>
      </c>
      <c r="AB216" s="27" t="s">
        <v>783</v>
      </c>
      <c r="AC216" s="8">
        <v>2023</v>
      </c>
      <c r="AD216" s="8" t="s">
        <v>58</v>
      </c>
    </row>
    <row r="217" spans="1:30" x14ac:dyDescent="0.25">
      <c r="A217" s="29">
        <v>210</v>
      </c>
      <c r="B217" s="8" t="s">
        <v>23</v>
      </c>
      <c r="C217" s="13" t="s">
        <v>49</v>
      </c>
      <c r="D217" s="8" t="s">
        <v>436</v>
      </c>
      <c r="E217" s="13">
        <f t="shared" si="6"/>
        <v>2</v>
      </c>
      <c r="F217" s="13" t="e">
        <f>VLOOKUP(D217,'[1]GESTIÓN CONTRAC FONAM NACION'!$AC:$AE,2,FALSE)</f>
        <v>#REF!</v>
      </c>
      <c r="G217" s="13" t="e">
        <f t="shared" si="7"/>
        <v>#REF!</v>
      </c>
      <c r="H217" s="21">
        <v>45128</v>
      </c>
      <c r="I217" s="22" t="s">
        <v>437</v>
      </c>
      <c r="J217" s="23"/>
      <c r="K217" s="13" t="s">
        <v>52</v>
      </c>
      <c r="L217" s="24" t="s">
        <v>53</v>
      </c>
      <c r="M217" s="23"/>
      <c r="N217" s="23"/>
      <c r="O217" s="34">
        <v>3889578</v>
      </c>
      <c r="P217" s="26" t="e">
        <v>#VALUE!</v>
      </c>
      <c r="Q217" s="13" t="s">
        <v>54</v>
      </c>
      <c r="R217" s="13" t="s">
        <v>55</v>
      </c>
      <c r="S217" s="115" t="s">
        <v>1364</v>
      </c>
      <c r="T217" s="28"/>
      <c r="U217" s="28">
        <v>87065070</v>
      </c>
      <c r="V217" s="13" t="s">
        <v>129</v>
      </c>
      <c r="W217" s="13">
        <v>162</v>
      </c>
      <c r="X217" s="14">
        <v>45128</v>
      </c>
      <c r="Y217" s="14">
        <v>45290</v>
      </c>
      <c r="Z217" s="14"/>
      <c r="AA217" s="15" t="s">
        <v>28</v>
      </c>
      <c r="AB217" s="27" t="s">
        <v>784</v>
      </c>
      <c r="AC217" s="8">
        <v>2023</v>
      </c>
      <c r="AD217" s="8" t="s">
        <v>58</v>
      </c>
    </row>
    <row r="218" spans="1:30" x14ac:dyDescent="0.25">
      <c r="A218" s="29">
        <v>211</v>
      </c>
      <c r="B218" s="8" t="s">
        <v>23</v>
      </c>
      <c r="C218" s="13" t="s">
        <v>49</v>
      </c>
      <c r="D218" s="8" t="s">
        <v>785</v>
      </c>
      <c r="E218" s="13">
        <f t="shared" si="6"/>
        <v>1</v>
      </c>
      <c r="F218" s="13" t="e">
        <f>VLOOKUP(D218,'[1]GESTIÓN CONTRAC FONAM NACION'!$AC:$AE,2,FALSE)</f>
        <v>#REF!</v>
      </c>
      <c r="G218" s="13" t="e">
        <f t="shared" si="7"/>
        <v>#REF!</v>
      </c>
      <c r="H218" s="21">
        <v>45132</v>
      </c>
      <c r="I218" s="8" t="s">
        <v>589</v>
      </c>
      <c r="J218" s="23"/>
      <c r="K218" s="13" t="s">
        <v>52</v>
      </c>
      <c r="L218" s="24" t="s">
        <v>53</v>
      </c>
      <c r="M218" s="23"/>
      <c r="N218" s="23"/>
      <c r="O218" s="34">
        <v>3399000</v>
      </c>
      <c r="P218" s="26">
        <v>0</v>
      </c>
      <c r="Q218" s="13" t="s">
        <v>54</v>
      </c>
      <c r="R218" s="13" t="s">
        <v>55</v>
      </c>
      <c r="S218" s="115" t="s">
        <v>1435</v>
      </c>
      <c r="T218" s="28"/>
      <c r="U218" s="28">
        <v>1007217577</v>
      </c>
      <c r="V218" s="13" t="s">
        <v>134</v>
      </c>
      <c r="W218" s="13">
        <v>153</v>
      </c>
      <c r="X218" s="14">
        <v>45132</v>
      </c>
      <c r="Y218" s="14">
        <v>45284</v>
      </c>
      <c r="Z218" s="14"/>
      <c r="AA218" s="15" t="s">
        <v>28</v>
      </c>
      <c r="AB218" s="27" t="s">
        <v>786</v>
      </c>
      <c r="AC218" s="8">
        <v>2023</v>
      </c>
      <c r="AD218" s="8" t="s">
        <v>58</v>
      </c>
    </row>
    <row r="219" spans="1:30" x14ac:dyDescent="0.25">
      <c r="A219" s="29">
        <v>212</v>
      </c>
      <c r="B219" s="8" t="s">
        <v>23</v>
      </c>
      <c r="C219" s="13" t="s">
        <v>49</v>
      </c>
      <c r="D219" s="8" t="s">
        <v>635</v>
      </c>
      <c r="E219" s="13">
        <f t="shared" si="6"/>
        <v>2</v>
      </c>
      <c r="F219" s="13" t="e">
        <f>VLOOKUP(D219,'[1]GESTIÓN CONTRAC FONAM NACION'!$AC:$AE,2,FALSE)</f>
        <v>#REF!</v>
      </c>
      <c r="G219" s="13" t="e">
        <f t="shared" si="7"/>
        <v>#REF!</v>
      </c>
      <c r="H219" s="21">
        <v>45135</v>
      </c>
      <c r="I219" s="8" t="s">
        <v>636</v>
      </c>
      <c r="J219" s="23"/>
      <c r="K219" s="13" t="s">
        <v>52</v>
      </c>
      <c r="L219" s="24" t="s">
        <v>53</v>
      </c>
      <c r="M219" s="23"/>
      <c r="N219" s="23"/>
      <c r="O219" s="25">
        <v>4278535</v>
      </c>
      <c r="P219" s="26">
        <v>0</v>
      </c>
      <c r="Q219" s="13" t="s">
        <v>54</v>
      </c>
      <c r="R219" s="13" t="s">
        <v>55</v>
      </c>
      <c r="S219" s="115" t="s">
        <v>1414</v>
      </c>
      <c r="T219" s="28"/>
      <c r="U219" s="28">
        <v>1130606323</v>
      </c>
      <c r="V219" s="13" t="s">
        <v>27</v>
      </c>
      <c r="W219" s="13">
        <v>120</v>
      </c>
      <c r="X219" s="14">
        <v>45135</v>
      </c>
      <c r="Y219" s="14">
        <v>45257</v>
      </c>
      <c r="Z219" s="14"/>
      <c r="AA219" s="15" t="s">
        <v>28</v>
      </c>
      <c r="AB219" s="27" t="s">
        <v>787</v>
      </c>
      <c r="AC219" s="8">
        <v>2023</v>
      </c>
      <c r="AD219" s="8" t="s">
        <v>58</v>
      </c>
    </row>
    <row r="220" spans="1:30" x14ac:dyDescent="0.25">
      <c r="A220" s="29">
        <v>213</v>
      </c>
      <c r="B220" s="8" t="s">
        <v>23</v>
      </c>
      <c r="C220" s="13" t="s">
        <v>49</v>
      </c>
      <c r="D220" s="8" t="s">
        <v>788</v>
      </c>
      <c r="E220" s="13">
        <f t="shared" si="6"/>
        <v>1</v>
      </c>
      <c r="F220" s="13" t="e">
        <f>VLOOKUP(D220,'[1]GESTIÓN CONTRAC FONAM NACION'!$AC:$AE,2,FALSE)</f>
        <v>#REF!</v>
      </c>
      <c r="G220" s="13" t="e">
        <f t="shared" si="7"/>
        <v>#REF!</v>
      </c>
      <c r="H220" s="21">
        <v>45135</v>
      </c>
      <c r="I220" s="8" t="s">
        <v>789</v>
      </c>
      <c r="J220" s="23"/>
      <c r="K220" s="13" t="s">
        <v>52</v>
      </c>
      <c r="L220" s="24" t="s">
        <v>53</v>
      </c>
      <c r="M220" s="23"/>
      <c r="N220" s="23"/>
      <c r="O220" s="34">
        <v>1497991</v>
      </c>
      <c r="P220" s="26">
        <v>0</v>
      </c>
      <c r="Q220" s="13" t="s">
        <v>54</v>
      </c>
      <c r="R220" s="13" t="s">
        <v>55</v>
      </c>
      <c r="S220" s="115" t="s">
        <v>1436</v>
      </c>
      <c r="T220" s="28"/>
      <c r="U220" s="28">
        <v>1098312385</v>
      </c>
      <c r="V220" s="13" t="s">
        <v>94</v>
      </c>
      <c r="W220" s="13">
        <v>90</v>
      </c>
      <c r="X220" s="14">
        <v>45135</v>
      </c>
      <c r="Y220" s="14">
        <v>45248</v>
      </c>
      <c r="Z220" s="14"/>
      <c r="AA220" s="15" t="s">
        <v>28</v>
      </c>
      <c r="AB220" s="27" t="s">
        <v>790</v>
      </c>
      <c r="AC220" s="8">
        <v>2023</v>
      </c>
      <c r="AD220" s="8" t="s">
        <v>58</v>
      </c>
    </row>
    <row r="221" spans="1:30" x14ac:dyDescent="0.25">
      <c r="A221" s="29">
        <v>214</v>
      </c>
      <c r="B221" s="8" t="s">
        <v>23</v>
      </c>
      <c r="C221" s="13" t="s">
        <v>49</v>
      </c>
      <c r="D221" s="8" t="s">
        <v>791</v>
      </c>
      <c r="E221" s="13">
        <f t="shared" si="6"/>
        <v>1</v>
      </c>
      <c r="F221" s="13" t="e">
        <f>VLOOKUP(D221,'[1]GESTIÓN CONTRAC FONAM NACION'!$AC:$AE,2,FALSE)</f>
        <v>#REF!</v>
      </c>
      <c r="G221" s="13" t="e">
        <f t="shared" si="7"/>
        <v>#REF!</v>
      </c>
      <c r="H221" s="21">
        <v>45135</v>
      </c>
      <c r="I221" s="8" t="s">
        <v>792</v>
      </c>
      <c r="J221" s="23"/>
      <c r="K221" s="13" t="s">
        <v>52</v>
      </c>
      <c r="L221" s="24" t="s">
        <v>53</v>
      </c>
      <c r="M221" s="23"/>
      <c r="N221" s="23"/>
      <c r="O221" s="34">
        <v>3889578</v>
      </c>
      <c r="P221" s="26">
        <v>0</v>
      </c>
      <c r="Q221" s="13" t="s">
        <v>54</v>
      </c>
      <c r="R221" s="13" t="s">
        <v>55</v>
      </c>
      <c r="S221" s="115" t="s">
        <v>1437</v>
      </c>
      <c r="T221" s="28"/>
      <c r="U221" s="28">
        <v>1110485950</v>
      </c>
      <c r="V221" s="13" t="s">
        <v>111</v>
      </c>
      <c r="W221" s="13">
        <v>155</v>
      </c>
      <c r="X221" s="14">
        <v>45135</v>
      </c>
      <c r="Y221" s="14">
        <v>45290</v>
      </c>
      <c r="Z221" s="14"/>
      <c r="AA221" s="15" t="s">
        <v>28</v>
      </c>
      <c r="AB221" s="27" t="s">
        <v>793</v>
      </c>
      <c r="AC221" s="8">
        <v>2023</v>
      </c>
      <c r="AD221" s="8" t="s">
        <v>58</v>
      </c>
    </row>
    <row r="222" spans="1:30" x14ac:dyDescent="0.25">
      <c r="A222" s="42">
        <v>215</v>
      </c>
      <c r="B222" s="8" t="s">
        <v>23</v>
      </c>
      <c r="C222" s="13" t="s">
        <v>49</v>
      </c>
      <c r="D222" s="8" t="s">
        <v>794</v>
      </c>
      <c r="E222" s="13">
        <f t="shared" si="6"/>
        <v>2</v>
      </c>
      <c r="F222" s="13" t="e">
        <f>VLOOKUP(D222,'[1]GESTIÓN CONTRAC FONAM NACION'!$AC:$AE,2,FALSE)</f>
        <v>#REF!</v>
      </c>
      <c r="G222" s="13" t="e">
        <f t="shared" si="7"/>
        <v>#REF!</v>
      </c>
      <c r="H222" s="43">
        <v>45135</v>
      </c>
      <c r="I222" s="8" t="s">
        <v>795</v>
      </c>
      <c r="J222" s="23"/>
      <c r="K222" s="13" t="s">
        <v>52</v>
      </c>
      <c r="L222" s="24" t="s">
        <v>53</v>
      </c>
      <c r="M222" s="23"/>
      <c r="N222" s="23"/>
      <c r="O222" s="34">
        <v>1497991</v>
      </c>
      <c r="P222" s="26">
        <v>0</v>
      </c>
      <c r="Q222" s="13" t="s">
        <v>54</v>
      </c>
      <c r="R222" s="13" t="s">
        <v>55</v>
      </c>
      <c r="S222" s="115" t="s">
        <v>1438</v>
      </c>
      <c r="T222" s="28"/>
      <c r="U222" s="28">
        <v>1113689945</v>
      </c>
      <c r="V222" s="13" t="s">
        <v>85</v>
      </c>
      <c r="W222" s="13">
        <v>155</v>
      </c>
      <c r="X222" s="14">
        <v>45135</v>
      </c>
      <c r="Y222" s="14">
        <v>45187</v>
      </c>
      <c r="Z222" s="14"/>
      <c r="AA222" s="15" t="s">
        <v>28</v>
      </c>
      <c r="AB222" s="27" t="s">
        <v>796</v>
      </c>
      <c r="AC222" s="8">
        <v>2023</v>
      </c>
      <c r="AD222" s="8" t="s">
        <v>58</v>
      </c>
    </row>
    <row r="223" spans="1:30" x14ac:dyDescent="0.25">
      <c r="A223" s="45" t="s">
        <v>797</v>
      </c>
      <c r="B223" s="8" t="s">
        <v>23</v>
      </c>
      <c r="C223" s="13" t="s">
        <v>49</v>
      </c>
      <c r="D223" s="15" t="s">
        <v>798</v>
      </c>
      <c r="E223" s="13">
        <f t="shared" si="6"/>
        <v>1</v>
      </c>
      <c r="F223" s="13" t="e">
        <f>VLOOKUP(D223,'[1]GESTIÓN CONTRAC FONAM NACION'!$AC:$AE,2,FALSE)</f>
        <v>#REF!</v>
      </c>
      <c r="G223" s="13" t="e">
        <f t="shared" si="7"/>
        <v>#REF!</v>
      </c>
      <c r="H223" s="43">
        <v>45188</v>
      </c>
      <c r="I223" s="15" t="s">
        <v>795</v>
      </c>
      <c r="J223" s="23"/>
      <c r="K223" s="13" t="s">
        <v>52</v>
      </c>
      <c r="L223" s="30" t="s">
        <v>53</v>
      </c>
      <c r="M223" s="23"/>
      <c r="N223" s="23"/>
      <c r="O223" s="31">
        <v>1497991</v>
      </c>
      <c r="P223" s="26">
        <v>0</v>
      </c>
      <c r="Q223" s="13" t="s">
        <v>54</v>
      </c>
      <c r="R223" s="13" t="s">
        <v>55</v>
      </c>
      <c r="S223" s="115" t="s">
        <v>1439</v>
      </c>
      <c r="T223" s="28"/>
      <c r="U223" s="28">
        <v>1003151799</v>
      </c>
      <c r="V223" s="13" t="s">
        <v>85</v>
      </c>
      <c r="W223" s="13">
        <v>102</v>
      </c>
      <c r="X223" s="14">
        <v>45188</v>
      </c>
      <c r="Y223" s="14">
        <v>45290</v>
      </c>
      <c r="Z223" s="14"/>
      <c r="AA223" s="15" t="s">
        <v>28</v>
      </c>
      <c r="AB223" s="27" t="s">
        <v>796</v>
      </c>
      <c r="AC223" s="8">
        <v>2023</v>
      </c>
      <c r="AD223" s="8" t="s">
        <v>58</v>
      </c>
    </row>
    <row r="224" spans="1:30" x14ac:dyDescent="0.25">
      <c r="A224" s="29">
        <v>216</v>
      </c>
      <c r="B224" s="8" t="s">
        <v>23</v>
      </c>
      <c r="C224" s="13" t="s">
        <v>49</v>
      </c>
      <c r="D224" s="13" t="s">
        <v>650</v>
      </c>
      <c r="E224" s="13">
        <f t="shared" si="6"/>
        <v>2</v>
      </c>
      <c r="F224" s="13" t="e">
        <f>VLOOKUP(D224,'[1]GESTIÓN CONTRAC FONAM NACION'!$AC:$AE,2,FALSE)</f>
        <v>#REF!</v>
      </c>
      <c r="G224" s="13" t="e">
        <f t="shared" si="7"/>
        <v>#REF!</v>
      </c>
      <c r="H224" s="21">
        <v>45152</v>
      </c>
      <c r="I224" s="8" t="s">
        <v>651</v>
      </c>
      <c r="J224" s="23"/>
      <c r="K224" s="13" t="s">
        <v>52</v>
      </c>
      <c r="L224" s="24" t="s">
        <v>53</v>
      </c>
      <c r="M224" s="23"/>
      <c r="N224" s="23"/>
      <c r="O224" s="25">
        <v>4727782</v>
      </c>
      <c r="P224" s="26">
        <v>0</v>
      </c>
      <c r="Q224" s="13" t="s">
        <v>54</v>
      </c>
      <c r="R224" s="13" t="s">
        <v>55</v>
      </c>
      <c r="S224" s="114" t="s">
        <v>1418</v>
      </c>
      <c r="T224" s="26"/>
      <c r="U224" s="26">
        <v>1066518056</v>
      </c>
      <c r="V224" s="13" t="s">
        <v>27</v>
      </c>
      <c r="W224" s="13">
        <v>138</v>
      </c>
      <c r="X224" s="14">
        <v>45152</v>
      </c>
      <c r="Y224" s="14">
        <v>45290</v>
      </c>
      <c r="Z224" s="14"/>
      <c r="AA224" s="15" t="s">
        <v>28</v>
      </c>
      <c r="AB224" s="27" t="s">
        <v>799</v>
      </c>
      <c r="AC224" s="8">
        <v>2023</v>
      </c>
      <c r="AD224" s="8" t="s">
        <v>58</v>
      </c>
    </row>
    <row r="225" spans="1:30" x14ac:dyDescent="0.25">
      <c r="A225" s="29">
        <v>217</v>
      </c>
      <c r="B225" s="8" t="s">
        <v>23</v>
      </c>
      <c r="C225" s="13" t="s">
        <v>49</v>
      </c>
      <c r="D225" s="8" t="s">
        <v>800</v>
      </c>
      <c r="E225" s="13">
        <f t="shared" si="6"/>
        <v>1</v>
      </c>
      <c r="F225" s="13" t="e">
        <f>VLOOKUP(D225,'[1]GESTIÓN CONTRAC FONAM NACION'!$AC:$AE,2,FALSE)</f>
        <v>#REF!</v>
      </c>
      <c r="G225" s="13" t="e">
        <f t="shared" si="7"/>
        <v>#REF!</v>
      </c>
      <c r="H225" s="21">
        <v>45154</v>
      </c>
      <c r="I225" s="8" t="s">
        <v>801</v>
      </c>
      <c r="J225" s="23"/>
      <c r="K225" s="13" t="s">
        <v>52</v>
      </c>
      <c r="L225" s="24" t="s">
        <v>53</v>
      </c>
      <c r="M225" s="23"/>
      <c r="N225" s="23"/>
      <c r="O225" s="34">
        <v>1700219</v>
      </c>
      <c r="P225" s="26">
        <v>0</v>
      </c>
      <c r="Q225" s="13" t="s">
        <v>54</v>
      </c>
      <c r="R225" s="13" t="s">
        <v>55</v>
      </c>
      <c r="S225" s="115" t="s">
        <v>1440</v>
      </c>
      <c r="T225" s="28"/>
      <c r="U225" s="28">
        <v>1004776506</v>
      </c>
      <c r="V225" s="13" t="s">
        <v>763</v>
      </c>
      <c r="W225" s="13">
        <v>136</v>
      </c>
      <c r="X225" s="14">
        <v>45154</v>
      </c>
      <c r="Y225" s="14">
        <v>45290</v>
      </c>
      <c r="Z225" s="14"/>
      <c r="AA225" s="15" t="s">
        <v>28</v>
      </c>
      <c r="AB225" s="27" t="s">
        <v>802</v>
      </c>
      <c r="AC225" s="8">
        <v>2023</v>
      </c>
      <c r="AD225" s="8" t="s">
        <v>58</v>
      </c>
    </row>
    <row r="226" spans="1:30" x14ac:dyDescent="0.25">
      <c r="A226" s="29">
        <v>218</v>
      </c>
      <c r="B226" s="8" t="s">
        <v>23</v>
      </c>
      <c r="C226" s="13" t="s">
        <v>49</v>
      </c>
      <c r="D226" s="8" t="s">
        <v>803</v>
      </c>
      <c r="E226" s="13">
        <f t="shared" si="6"/>
        <v>1</v>
      </c>
      <c r="F226" s="13" t="e">
        <f>VLOOKUP(D226,'[1]GESTIÓN CONTRAC FONAM NACION'!$AC:$AE,2,FALSE)</f>
        <v>#REF!</v>
      </c>
      <c r="G226" s="13" t="e">
        <f t="shared" si="7"/>
        <v>#REF!</v>
      </c>
      <c r="H226" s="21">
        <v>45155</v>
      </c>
      <c r="I226" s="8" t="s">
        <v>631</v>
      </c>
      <c r="J226" s="23"/>
      <c r="K226" s="13" t="s">
        <v>52</v>
      </c>
      <c r="L226" s="24" t="s">
        <v>53</v>
      </c>
      <c r="M226" s="23"/>
      <c r="N226" s="23"/>
      <c r="O226" s="34">
        <v>4278535</v>
      </c>
      <c r="P226" s="26">
        <v>0</v>
      </c>
      <c r="Q226" s="13" t="s">
        <v>54</v>
      </c>
      <c r="R226" s="13" t="s">
        <v>55</v>
      </c>
      <c r="S226" s="115" t="s">
        <v>1413</v>
      </c>
      <c r="T226" s="28"/>
      <c r="U226" s="28">
        <v>10304405</v>
      </c>
      <c r="V226" s="13" t="s">
        <v>134</v>
      </c>
      <c r="W226" s="13">
        <v>135</v>
      </c>
      <c r="X226" s="14">
        <v>45155</v>
      </c>
      <c r="Y226" s="14">
        <v>45290</v>
      </c>
      <c r="Z226" s="14"/>
      <c r="AA226" s="15" t="s">
        <v>28</v>
      </c>
      <c r="AB226" s="27" t="s">
        <v>804</v>
      </c>
      <c r="AC226" s="8">
        <v>2023</v>
      </c>
      <c r="AD226" s="8" t="s">
        <v>58</v>
      </c>
    </row>
    <row r="227" spans="1:30" x14ac:dyDescent="0.25">
      <c r="A227" s="29">
        <v>219</v>
      </c>
      <c r="B227" s="8" t="s">
        <v>23</v>
      </c>
      <c r="C227" s="13" t="s">
        <v>49</v>
      </c>
      <c r="D227" s="8" t="s">
        <v>805</v>
      </c>
      <c r="E227" s="13">
        <f t="shared" si="6"/>
        <v>1</v>
      </c>
      <c r="F227" s="13" t="e">
        <f>VLOOKUP(D227,'[1]GESTIÓN CONTRAC FONAM NACION'!$AC:$AE,2,FALSE)</f>
        <v>#REF!</v>
      </c>
      <c r="G227" s="13" t="e">
        <f t="shared" si="7"/>
        <v>#REF!</v>
      </c>
      <c r="H227" s="21">
        <v>45156</v>
      </c>
      <c r="I227" s="8" t="s">
        <v>662</v>
      </c>
      <c r="J227" s="23"/>
      <c r="K227" s="13" t="s">
        <v>52</v>
      </c>
      <c r="L227" s="24" t="s">
        <v>53</v>
      </c>
      <c r="M227" s="23"/>
      <c r="N227" s="23"/>
      <c r="O227" s="25">
        <v>2896360</v>
      </c>
      <c r="P227" s="26">
        <v>0</v>
      </c>
      <c r="Q227" s="13" t="s">
        <v>54</v>
      </c>
      <c r="R227" s="13" t="s">
        <v>55</v>
      </c>
      <c r="S227" s="114" t="s">
        <v>1420</v>
      </c>
      <c r="T227" s="26"/>
      <c r="U227" s="26">
        <v>43792456</v>
      </c>
      <c r="V227" s="13" t="s">
        <v>27</v>
      </c>
      <c r="W227" s="13">
        <v>134</v>
      </c>
      <c r="X227" s="14">
        <v>45156</v>
      </c>
      <c r="Y227" s="14">
        <v>45290</v>
      </c>
      <c r="Z227" s="14"/>
      <c r="AA227" s="15" t="s">
        <v>28</v>
      </c>
      <c r="AB227" s="27" t="s">
        <v>806</v>
      </c>
      <c r="AC227" s="8">
        <v>2023</v>
      </c>
      <c r="AD227" s="8" t="s">
        <v>58</v>
      </c>
    </row>
    <row r="228" spans="1:30" x14ac:dyDescent="0.25">
      <c r="A228" s="29">
        <v>220</v>
      </c>
      <c r="B228" s="8" t="s">
        <v>23</v>
      </c>
      <c r="C228" s="13" t="s">
        <v>49</v>
      </c>
      <c r="D228" s="8" t="s">
        <v>665</v>
      </c>
      <c r="E228" s="13">
        <f t="shared" si="6"/>
        <v>2</v>
      </c>
      <c r="F228" s="13" t="e">
        <f>VLOOKUP(D228,'[1]GESTIÓN CONTRAC FONAM NACION'!$AC:$AE,2,FALSE)</f>
        <v>#REF!</v>
      </c>
      <c r="G228" s="13" t="e">
        <f t="shared" si="7"/>
        <v>#REF!</v>
      </c>
      <c r="H228" s="21">
        <v>45166</v>
      </c>
      <c r="I228" s="8" t="s">
        <v>666</v>
      </c>
      <c r="J228" s="23"/>
      <c r="K228" s="13" t="s">
        <v>52</v>
      </c>
      <c r="L228" s="24" t="s">
        <v>53</v>
      </c>
      <c r="M228" s="23"/>
      <c r="N228" s="23"/>
      <c r="O228" s="25">
        <v>5271477</v>
      </c>
      <c r="P228" s="26">
        <v>0</v>
      </c>
      <c r="Q228" s="13" t="s">
        <v>54</v>
      </c>
      <c r="R228" s="13" t="s">
        <v>55</v>
      </c>
      <c r="S228" s="114" t="s">
        <v>1421</v>
      </c>
      <c r="T228" s="26"/>
      <c r="U228" s="26">
        <v>71315316</v>
      </c>
      <c r="V228" s="13" t="s">
        <v>27</v>
      </c>
      <c r="W228" s="13">
        <v>111</v>
      </c>
      <c r="X228" s="14">
        <v>45166</v>
      </c>
      <c r="Y228" s="14">
        <v>45266</v>
      </c>
      <c r="Z228" s="14"/>
      <c r="AA228" s="15" t="s">
        <v>28</v>
      </c>
      <c r="AB228" s="27" t="s">
        <v>807</v>
      </c>
      <c r="AC228" s="8">
        <v>2023</v>
      </c>
      <c r="AD228" s="8" t="s">
        <v>58</v>
      </c>
    </row>
    <row r="229" spans="1:30" x14ac:dyDescent="0.25">
      <c r="A229" s="29">
        <v>221</v>
      </c>
      <c r="B229" s="8" t="s">
        <v>23</v>
      </c>
      <c r="C229" s="13" t="s">
        <v>49</v>
      </c>
      <c r="D229" s="8" t="s">
        <v>808</v>
      </c>
      <c r="E229" s="13">
        <f t="shared" si="6"/>
        <v>1</v>
      </c>
      <c r="F229" s="13" t="e">
        <f>VLOOKUP(D229,'[1]GESTIÓN CONTRAC FONAM NACION'!$AC:$AE,2,FALSE)</f>
        <v>#REF!</v>
      </c>
      <c r="G229" s="13" t="e">
        <f t="shared" si="7"/>
        <v>#REF!</v>
      </c>
      <c r="H229" s="21">
        <v>45167</v>
      </c>
      <c r="I229" s="8" t="s">
        <v>809</v>
      </c>
      <c r="J229" s="23"/>
      <c r="K229" s="13" t="s">
        <v>52</v>
      </c>
      <c r="L229" s="24" t="s">
        <v>53</v>
      </c>
      <c r="M229" s="23"/>
      <c r="N229" s="23"/>
      <c r="O229" s="34">
        <v>1700220</v>
      </c>
      <c r="P229" s="26">
        <v>0</v>
      </c>
      <c r="Q229" s="13" t="s">
        <v>54</v>
      </c>
      <c r="R229" s="13" t="s">
        <v>55</v>
      </c>
      <c r="S229" s="115" t="s">
        <v>1441</v>
      </c>
      <c r="T229" s="28"/>
      <c r="U229" s="28">
        <v>1110089070</v>
      </c>
      <c r="V229" s="13" t="s">
        <v>94</v>
      </c>
      <c r="W229" s="13">
        <v>120</v>
      </c>
      <c r="X229" s="14">
        <v>45168</v>
      </c>
      <c r="Y229" s="14">
        <v>45290</v>
      </c>
      <c r="Z229" s="14"/>
      <c r="AA229" s="15" t="s">
        <v>28</v>
      </c>
      <c r="AB229" s="27" t="s">
        <v>810</v>
      </c>
      <c r="AC229" s="8">
        <v>2023</v>
      </c>
      <c r="AD229" s="8" t="s">
        <v>58</v>
      </c>
    </row>
    <row r="230" spans="1:30" x14ac:dyDescent="0.25">
      <c r="A230" s="29">
        <v>222</v>
      </c>
      <c r="B230" s="8" t="s">
        <v>23</v>
      </c>
      <c r="C230" s="13" t="s">
        <v>49</v>
      </c>
      <c r="D230" s="8" t="s">
        <v>811</v>
      </c>
      <c r="E230" s="13">
        <f t="shared" si="6"/>
        <v>1</v>
      </c>
      <c r="F230" s="13" t="e">
        <f>VLOOKUP(D230,'[1]GESTIÓN CONTRAC FONAM NACION'!$AC:$AE,2,FALSE)</f>
        <v>#REF!</v>
      </c>
      <c r="G230" s="13" t="e">
        <f t="shared" si="7"/>
        <v>#REF!</v>
      </c>
      <c r="H230" s="21">
        <v>45173</v>
      </c>
      <c r="I230" s="58" t="s">
        <v>655</v>
      </c>
      <c r="J230" s="23"/>
      <c r="K230" s="13" t="s">
        <v>52</v>
      </c>
      <c r="L230" s="24" t="s">
        <v>53</v>
      </c>
      <c r="M230" s="23"/>
      <c r="N230" s="23"/>
      <c r="O230" s="34">
        <v>3889578</v>
      </c>
      <c r="P230" s="26">
        <v>0</v>
      </c>
      <c r="Q230" s="13" t="s">
        <v>54</v>
      </c>
      <c r="R230" s="13" t="s">
        <v>55</v>
      </c>
      <c r="S230" s="115" t="s">
        <v>1442</v>
      </c>
      <c r="T230" s="28"/>
      <c r="U230" s="28">
        <v>1113676575</v>
      </c>
      <c r="V230" s="13" t="s">
        <v>632</v>
      </c>
      <c r="W230" s="13">
        <v>117</v>
      </c>
      <c r="X230" s="14">
        <v>45173</v>
      </c>
      <c r="Y230" s="14">
        <v>45290</v>
      </c>
      <c r="Z230" s="14"/>
      <c r="AA230" s="15" t="s">
        <v>28</v>
      </c>
      <c r="AB230" s="27" t="s">
        <v>812</v>
      </c>
      <c r="AC230" s="8">
        <v>2023</v>
      </c>
      <c r="AD230" s="8" t="s">
        <v>58</v>
      </c>
    </row>
    <row r="231" spans="1:30" x14ac:dyDescent="0.25">
      <c r="A231" s="29">
        <v>223</v>
      </c>
      <c r="B231" s="8" t="s">
        <v>23</v>
      </c>
      <c r="C231" s="13" t="s">
        <v>49</v>
      </c>
      <c r="D231" s="8" t="s">
        <v>682</v>
      </c>
      <c r="E231" s="13">
        <f t="shared" si="6"/>
        <v>2</v>
      </c>
      <c r="F231" s="13" t="e">
        <f>VLOOKUP(D231,'[1]GESTIÓN CONTRAC FONAM NACION'!$AC:$AE,2,FALSE)</f>
        <v>#REF!</v>
      </c>
      <c r="G231" s="13" t="e">
        <f t="shared" si="7"/>
        <v>#REF!</v>
      </c>
      <c r="H231" s="21">
        <v>45173</v>
      </c>
      <c r="I231" s="58" t="s">
        <v>683</v>
      </c>
      <c r="J231" s="23"/>
      <c r="K231" s="13" t="s">
        <v>52</v>
      </c>
      <c r="L231" s="24" t="s">
        <v>53</v>
      </c>
      <c r="M231" s="23"/>
      <c r="N231" s="23"/>
      <c r="O231" s="34">
        <v>4278535</v>
      </c>
      <c r="P231" s="26">
        <v>0</v>
      </c>
      <c r="Q231" s="13" t="s">
        <v>54</v>
      </c>
      <c r="R231" s="13" t="s">
        <v>55</v>
      </c>
      <c r="S231" s="115" t="s">
        <v>1443</v>
      </c>
      <c r="T231" s="28"/>
      <c r="U231" s="28">
        <v>1130622568</v>
      </c>
      <c r="V231" s="13" t="s">
        <v>134</v>
      </c>
      <c r="W231" s="13">
        <v>117</v>
      </c>
      <c r="X231" s="14">
        <v>45174</v>
      </c>
      <c r="Y231" s="14">
        <v>45290</v>
      </c>
      <c r="Z231" s="14"/>
      <c r="AA231" s="15" t="s">
        <v>28</v>
      </c>
      <c r="AB231" s="27" t="s">
        <v>813</v>
      </c>
      <c r="AC231" s="8">
        <v>2023</v>
      </c>
      <c r="AD231" s="8" t="s">
        <v>58</v>
      </c>
    </row>
    <row r="232" spans="1:30" x14ac:dyDescent="0.25">
      <c r="A232" s="29">
        <v>224</v>
      </c>
      <c r="B232" s="8" t="s">
        <v>23</v>
      </c>
      <c r="C232" s="13" t="s">
        <v>49</v>
      </c>
      <c r="D232" s="8" t="s">
        <v>673</v>
      </c>
      <c r="E232" s="13">
        <f t="shared" si="6"/>
        <v>2</v>
      </c>
      <c r="F232" s="13" t="e">
        <f>VLOOKUP(D232,'[1]GESTIÓN CONTRAC FONAM NACION'!$AC:$AE,2,FALSE)</f>
        <v>#REF!</v>
      </c>
      <c r="G232" s="13" t="e">
        <f t="shared" si="7"/>
        <v>#REF!</v>
      </c>
      <c r="H232" s="21">
        <v>45174</v>
      </c>
      <c r="I232" s="8" t="s">
        <v>674</v>
      </c>
      <c r="J232" s="23"/>
      <c r="K232" s="13" t="s">
        <v>52</v>
      </c>
      <c r="L232" s="24" t="s">
        <v>53</v>
      </c>
      <c r="M232" s="23"/>
      <c r="N232" s="23"/>
      <c r="O232" s="34">
        <v>4278535</v>
      </c>
      <c r="P232" s="26">
        <v>0</v>
      </c>
      <c r="Q232" s="13" t="s">
        <v>54</v>
      </c>
      <c r="R232" s="13" t="s">
        <v>55</v>
      </c>
      <c r="S232" s="115" t="s">
        <v>1423</v>
      </c>
      <c r="T232" s="28"/>
      <c r="U232" s="28">
        <v>3482475</v>
      </c>
      <c r="V232" s="13" t="s">
        <v>27</v>
      </c>
      <c r="W232" s="13">
        <v>116</v>
      </c>
      <c r="X232" s="14">
        <v>45174</v>
      </c>
      <c r="Y232" s="14">
        <v>45290</v>
      </c>
      <c r="Z232" s="14"/>
      <c r="AA232" s="15" t="s">
        <v>28</v>
      </c>
      <c r="AB232" s="27" t="s">
        <v>814</v>
      </c>
      <c r="AC232" s="8">
        <v>2023</v>
      </c>
      <c r="AD232" s="8" t="s">
        <v>58</v>
      </c>
    </row>
    <row r="233" spans="1:30" x14ac:dyDescent="0.25">
      <c r="A233" s="29">
        <v>225</v>
      </c>
      <c r="B233" s="8" t="s">
        <v>23</v>
      </c>
      <c r="C233" s="13" t="s">
        <v>49</v>
      </c>
      <c r="D233" s="8" t="s">
        <v>815</v>
      </c>
      <c r="E233" s="13">
        <f t="shared" si="6"/>
        <v>1</v>
      </c>
      <c r="F233" s="13" t="e">
        <f>VLOOKUP(D233,'[1]GESTIÓN CONTRAC FONAM NACION'!$AC:$AE,2,FALSE)</f>
        <v>#REF!</v>
      </c>
      <c r="G233" s="13" t="e">
        <f t="shared" si="7"/>
        <v>#REF!</v>
      </c>
      <c r="H233" s="21">
        <v>45174</v>
      </c>
      <c r="I233" s="58" t="s">
        <v>816</v>
      </c>
      <c r="J233" s="23"/>
      <c r="K233" s="13" t="s">
        <v>52</v>
      </c>
      <c r="L233" s="24" t="s">
        <v>53</v>
      </c>
      <c r="M233" s="23"/>
      <c r="N233" s="23"/>
      <c r="O233" s="25">
        <v>5877696</v>
      </c>
      <c r="P233" s="26">
        <v>0</v>
      </c>
      <c r="Q233" s="13" t="s">
        <v>54</v>
      </c>
      <c r="R233" s="13" t="s">
        <v>55</v>
      </c>
      <c r="S233" s="114" t="s">
        <v>679</v>
      </c>
      <c r="T233" s="26"/>
      <c r="U233" s="26" t="s">
        <v>679</v>
      </c>
      <c r="V233" s="13" t="s">
        <v>27</v>
      </c>
      <c r="W233" s="13">
        <v>117</v>
      </c>
      <c r="X233" s="14">
        <v>45174</v>
      </c>
      <c r="Y233" s="14">
        <v>45290</v>
      </c>
      <c r="Z233" s="14"/>
      <c r="AA233" s="15" t="s">
        <v>28</v>
      </c>
      <c r="AB233" s="27" t="s">
        <v>817</v>
      </c>
      <c r="AC233" s="8">
        <v>2023</v>
      </c>
      <c r="AD233" s="8" t="s">
        <v>58</v>
      </c>
    </row>
    <row r="234" spans="1:30" ht="15.75" x14ac:dyDescent="0.25">
      <c r="A234" s="29">
        <v>226</v>
      </c>
      <c r="B234" s="8" t="s">
        <v>23</v>
      </c>
      <c r="C234" s="13" t="s">
        <v>49</v>
      </c>
      <c r="D234" s="8" t="s">
        <v>818</v>
      </c>
      <c r="E234" s="13">
        <f t="shared" si="6"/>
        <v>1</v>
      </c>
      <c r="F234" s="13" t="e">
        <f>VLOOKUP(D234,'[1]GESTIÓN CONTRAC FONAM NACION'!$AC:$AE,2,FALSE)</f>
        <v>#REF!</v>
      </c>
      <c r="G234" s="13" t="e">
        <f t="shared" si="7"/>
        <v>#REF!</v>
      </c>
      <c r="H234" s="21">
        <v>45177</v>
      </c>
      <c r="I234" s="63" t="s">
        <v>819</v>
      </c>
      <c r="J234" s="23"/>
      <c r="K234" s="13" t="s">
        <v>52</v>
      </c>
      <c r="L234" s="24" t="s">
        <v>53</v>
      </c>
      <c r="M234" s="23"/>
      <c r="N234" s="23"/>
      <c r="O234" s="34">
        <v>1700220</v>
      </c>
      <c r="P234" s="26">
        <v>0</v>
      </c>
      <c r="Q234" s="13" t="s">
        <v>54</v>
      </c>
      <c r="R234" s="13" t="s">
        <v>55</v>
      </c>
      <c r="S234" s="115" t="s">
        <v>1444</v>
      </c>
      <c r="T234" s="28"/>
      <c r="U234" s="28">
        <v>9976187</v>
      </c>
      <c r="V234" s="13" t="s">
        <v>94</v>
      </c>
      <c r="W234" s="13">
        <v>113</v>
      </c>
      <c r="X234" s="14">
        <v>45177</v>
      </c>
      <c r="Y234" s="14">
        <v>45290</v>
      </c>
      <c r="Z234" s="14"/>
      <c r="AA234" s="15" t="s">
        <v>28</v>
      </c>
      <c r="AB234" s="27" t="s">
        <v>820</v>
      </c>
      <c r="AC234" s="8">
        <v>2023</v>
      </c>
      <c r="AD234" s="8" t="s">
        <v>58</v>
      </c>
    </row>
    <row r="235" spans="1:30" ht="362.25" x14ac:dyDescent="0.25">
      <c r="A235" s="29">
        <v>227</v>
      </c>
      <c r="B235" s="8" t="s">
        <v>23</v>
      </c>
      <c r="C235" s="13" t="s">
        <v>49</v>
      </c>
      <c r="D235" s="8" t="s">
        <v>821</v>
      </c>
      <c r="E235" s="13">
        <f t="shared" si="6"/>
        <v>1</v>
      </c>
      <c r="F235" s="13" t="e">
        <f>VLOOKUP(D235,'[1]GESTIÓN CONTRAC FONAM NACION'!$AC:$AE,2,FALSE)</f>
        <v>#REF!</v>
      </c>
      <c r="G235" s="13" t="e">
        <f t="shared" si="7"/>
        <v>#REF!</v>
      </c>
      <c r="H235" s="21">
        <v>45177</v>
      </c>
      <c r="I235" s="64" t="s">
        <v>822</v>
      </c>
      <c r="J235" s="23"/>
      <c r="K235" s="13" t="s">
        <v>52</v>
      </c>
      <c r="L235" s="24" t="s">
        <v>53</v>
      </c>
      <c r="M235" s="23"/>
      <c r="N235" s="23"/>
      <c r="O235" s="34">
        <v>3353980</v>
      </c>
      <c r="P235" s="26">
        <v>0</v>
      </c>
      <c r="Q235" s="13" t="s">
        <v>54</v>
      </c>
      <c r="R235" s="13" t="s">
        <v>55</v>
      </c>
      <c r="S235" s="115" t="s">
        <v>1445</v>
      </c>
      <c r="T235" s="28"/>
      <c r="U235" s="28">
        <v>59829329</v>
      </c>
      <c r="V235" s="13" t="s">
        <v>72</v>
      </c>
      <c r="W235" s="13">
        <v>113</v>
      </c>
      <c r="X235" s="14">
        <v>45177</v>
      </c>
      <c r="Y235" s="14">
        <v>45290</v>
      </c>
      <c r="Z235" s="14"/>
      <c r="AA235" s="15" t="s">
        <v>28</v>
      </c>
      <c r="AB235" s="27" t="s">
        <v>823</v>
      </c>
      <c r="AC235" s="8">
        <v>2023</v>
      </c>
      <c r="AD235" s="8" t="s">
        <v>58</v>
      </c>
    </row>
    <row r="236" spans="1:30" x14ac:dyDescent="0.25">
      <c r="A236" s="29">
        <v>228</v>
      </c>
      <c r="B236" s="8" t="s">
        <v>23</v>
      </c>
      <c r="C236" s="13" t="s">
        <v>49</v>
      </c>
      <c r="D236" s="8" t="s">
        <v>824</v>
      </c>
      <c r="E236" s="13">
        <f t="shared" si="6"/>
        <v>1</v>
      </c>
      <c r="F236" s="13" t="e">
        <f>VLOOKUP(D236,'[1]GESTIÓN CONTRAC FONAM NACION'!$AC:$AE,2,FALSE)</f>
        <v>#REF!</v>
      </c>
      <c r="G236" s="13" t="e">
        <f t="shared" si="7"/>
        <v>#REF!</v>
      </c>
      <c r="H236" s="21">
        <v>45181</v>
      </c>
      <c r="I236" s="58" t="s">
        <v>825</v>
      </c>
      <c r="J236" s="23"/>
      <c r="K236" s="13" t="s">
        <v>52</v>
      </c>
      <c r="L236" s="24" t="s">
        <v>53</v>
      </c>
      <c r="M236" s="23"/>
      <c r="N236" s="23"/>
      <c r="O236" s="34">
        <v>1700219</v>
      </c>
      <c r="P236" s="26">
        <v>0</v>
      </c>
      <c r="Q236" s="13" t="s">
        <v>54</v>
      </c>
      <c r="R236" s="13" t="s">
        <v>55</v>
      </c>
      <c r="S236" s="115" t="s">
        <v>1446</v>
      </c>
      <c r="T236" s="28"/>
      <c r="U236" s="28">
        <v>1061749855</v>
      </c>
      <c r="V236" s="13" t="s">
        <v>763</v>
      </c>
      <c r="W236" s="13">
        <v>117</v>
      </c>
      <c r="X236" s="14">
        <v>45182</v>
      </c>
      <c r="Y236" s="14">
        <v>45290</v>
      </c>
      <c r="Z236" s="14"/>
      <c r="AA236" s="15" t="s">
        <v>28</v>
      </c>
      <c r="AB236" s="27" t="s">
        <v>826</v>
      </c>
      <c r="AC236" s="8">
        <v>2023</v>
      </c>
      <c r="AD236" s="8" t="s">
        <v>58</v>
      </c>
    </row>
    <row r="237" spans="1:30" x14ac:dyDescent="0.25">
      <c r="A237" s="29">
        <v>229</v>
      </c>
      <c r="B237" s="8" t="s">
        <v>23</v>
      </c>
      <c r="C237" s="13" t="s">
        <v>49</v>
      </c>
      <c r="D237" s="8" t="s">
        <v>827</v>
      </c>
      <c r="E237" s="13">
        <f t="shared" si="6"/>
        <v>1</v>
      </c>
      <c r="F237" s="13" t="e">
        <f>VLOOKUP(D237,'[1]GESTIÓN CONTRAC FONAM NACION'!$AC:$AE,2,FALSE)</f>
        <v>#REF!</v>
      </c>
      <c r="G237" s="13" t="e">
        <f t="shared" si="7"/>
        <v>#REF!</v>
      </c>
      <c r="H237" s="21">
        <v>45184</v>
      </c>
      <c r="I237" s="58" t="s">
        <v>828</v>
      </c>
      <c r="J237" s="23"/>
      <c r="K237" s="13" t="s">
        <v>52</v>
      </c>
      <c r="L237" s="24" t="s">
        <v>53</v>
      </c>
      <c r="M237" s="23"/>
      <c r="N237" s="23"/>
      <c r="O237" s="34">
        <v>4200000</v>
      </c>
      <c r="P237" s="26">
        <v>0</v>
      </c>
      <c r="Q237" s="13" t="s">
        <v>54</v>
      </c>
      <c r="R237" s="13" t="s">
        <v>55</v>
      </c>
      <c r="S237" s="115" t="s">
        <v>1447</v>
      </c>
      <c r="T237" s="28"/>
      <c r="U237" s="28">
        <v>1053852226</v>
      </c>
      <c r="V237" s="13" t="s">
        <v>336</v>
      </c>
      <c r="W237" s="13">
        <v>106</v>
      </c>
      <c r="X237" s="14">
        <v>45184</v>
      </c>
      <c r="Y237" s="14">
        <v>45290</v>
      </c>
      <c r="Z237" s="14"/>
      <c r="AA237" s="15" t="s">
        <v>28</v>
      </c>
      <c r="AB237" s="27" t="s">
        <v>829</v>
      </c>
      <c r="AC237" s="8">
        <v>2023</v>
      </c>
      <c r="AD237" s="8" t="s">
        <v>58</v>
      </c>
    </row>
    <row r="238" spans="1:30" x14ac:dyDescent="0.25">
      <c r="A238" s="29">
        <v>230</v>
      </c>
      <c r="B238" s="8" t="s">
        <v>23</v>
      </c>
      <c r="C238" s="13" t="s">
        <v>49</v>
      </c>
      <c r="D238" s="8" t="s">
        <v>830</v>
      </c>
      <c r="E238" s="13">
        <f t="shared" si="6"/>
        <v>1</v>
      </c>
      <c r="F238" s="13" t="e">
        <f>VLOOKUP(D238,'[1]GESTIÓN CONTRAC FONAM NACION'!$AC:$AE,2,FALSE)</f>
        <v>#REF!</v>
      </c>
      <c r="G238" s="13" t="e">
        <f t="shared" si="7"/>
        <v>#REF!</v>
      </c>
      <c r="H238" s="21">
        <v>45184</v>
      </c>
      <c r="I238" s="58" t="s">
        <v>831</v>
      </c>
      <c r="J238" s="23"/>
      <c r="K238" s="13" t="s">
        <v>52</v>
      </c>
      <c r="L238" s="24" t="s">
        <v>53</v>
      </c>
      <c r="M238" s="23"/>
      <c r="N238" s="23"/>
      <c r="O238" s="34">
        <v>4200000</v>
      </c>
      <c r="P238" s="26">
        <v>0</v>
      </c>
      <c r="Q238" s="13" t="s">
        <v>54</v>
      </c>
      <c r="R238" s="13" t="s">
        <v>55</v>
      </c>
      <c r="S238" s="115" t="s">
        <v>1448</v>
      </c>
      <c r="T238" s="28"/>
      <c r="U238" s="28">
        <v>1053843625</v>
      </c>
      <c r="V238" s="13" t="s">
        <v>336</v>
      </c>
      <c r="W238" s="13">
        <v>106</v>
      </c>
      <c r="X238" s="14">
        <v>45184</v>
      </c>
      <c r="Y238" s="14">
        <v>45290</v>
      </c>
      <c r="Z238" s="14"/>
      <c r="AA238" s="15" t="s">
        <v>28</v>
      </c>
      <c r="AB238" s="65" t="s">
        <v>832</v>
      </c>
      <c r="AC238" s="8">
        <v>2023</v>
      </c>
      <c r="AD238" s="8" t="s">
        <v>58</v>
      </c>
    </row>
    <row r="239" spans="1:30" x14ac:dyDescent="0.25">
      <c r="A239" s="29">
        <v>233</v>
      </c>
      <c r="B239" s="8" t="s">
        <v>23</v>
      </c>
      <c r="C239" s="13" t="s">
        <v>49</v>
      </c>
      <c r="D239" s="8" t="s">
        <v>833</v>
      </c>
      <c r="E239" s="13">
        <f t="shared" si="6"/>
        <v>1</v>
      </c>
      <c r="F239" s="13" t="e">
        <f>VLOOKUP(D239,'[1]GESTIÓN CONTRAC FONAM NACION'!$AC:$AE,2,FALSE)</f>
        <v>#REF!</v>
      </c>
      <c r="G239" s="13" t="e">
        <f t="shared" si="7"/>
        <v>#REF!</v>
      </c>
      <c r="H239" s="21">
        <v>45187</v>
      </c>
      <c r="I239" s="66" t="s">
        <v>834</v>
      </c>
      <c r="J239" s="23"/>
      <c r="K239" s="13" t="s">
        <v>52</v>
      </c>
      <c r="L239" s="24" t="s">
        <v>53</v>
      </c>
      <c r="M239" s="23"/>
      <c r="N239" s="23"/>
      <c r="O239" s="34">
        <v>4200000</v>
      </c>
      <c r="P239" s="26">
        <v>0</v>
      </c>
      <c r="Q239" s="13" t="s">
        <v>54</v>
      </c>
      <c r="R239" s="13" t="s">
        <v>55</v>
      </c>
      <c r="S239" s="115" t="s">
        <v>1449</v>
      </c>
      <c r="T239" s="28"/>
      <c r="U239" s="28">
        <v>1036953539</v>
      </c>
      <c r="V239" s="13" t="s">
        <v>336</v>
      </c>
      <c r="W239" s="13">
        <v>103</v>
      </c>
      <c r="X239" s="14">
        <v>45187</v>
      </c>
      <c r="Y239" s="14">
        <v>45290</v>
      </c>
      <c r="Z239" s="14"/>
      <c r="AA239" s="15" t="s">
        <v>28</v>
      </c>
      <c r="AB239" s="65" t="s">
        <v>835</v>
      </c>
      <c r="AC239" s="8">
        <v>2023</v>
      </c>
      <c r="AD239" s="8" t="s">
        <v>58</v>
      </c>
    </row>
    <row r="240" spans="1:30" x14ac:dyDescent="0.25">
      <c r="A240" s="29">
        <v>234</v>
      </c>
      <c r="B240" s="8" t="s">
        <v>23</v>
      </c>
      <c r="C240" s="13" t="s">
        <v>49</v>
      </c>
      <c r="D240" s="8" t="s">
        <v>836</v>
      </c>
      <c r="E240" s="13">
        <f t="shared" si="6"/>
        <v>1</v>
      </c>
      <c r="F240" s="13" t="e">
        <f>VLOOKUP(D240,'[1]GESTIÓN CONTRAC FONAM NACION'!$AC:$AE,2,FALSE)</f>
        <v>#REF!</v>
      </c>
      <c r="G240" s="13" t="e">
        <f t="shared" si="7"/>
        <v>#REF!</v>
      </c>
      <c r="H240" s="21">
        <v>45188</v>
      </c>
      <c r="I240" s="8" t="s">
        <v>837</v>
      </c>
      <c r="J240" s="23"/>
      <c r="K240" s="13" t="s">
        <v>52</v>
      </c>
      <c r="L240" s="24" t="s">
        <v>53</v>
      </c>
      <c r="M240" s="23"/>
      <c r="N240" s="23"/>
      <c r="O240" s="34">
        <v>2896360</v>
      </c>
      <c r="P240" s="26">
        <v>0</v>
      </c>
      <c r="Q240" s="13" t="s">
        <v>54</v>
      </c>
      <c r="R240" s="13" t="s">
        <v>55</v>
      </c>
      <c r="S240" s="115" t="s">
        <v>1314</v>
      </c>
      <c r="T240" s="28"/>
      <c r="U240" s="28">
        <v>83246538</v>
      </c>
      <c r="V240" s="13" t="s">
        <v>111</v>
      </c>
      <c r="W240" s="13">
        <v>102</v>
      </c>
      <c r="X240" s="14">
        <v>45188</v>
      </c>
      <c r="Y240" s="14">
        <v>45290</v>
      </c>
      <c r="Z240" s="14"/>
      <c r="AA240" s="15" t="s">
        <v>28</v>
      </c>
      <c r="AB240" s="65" t="s">
        <v>838</v>
      </c>
      <c r="AC240" s="8">
        <v>2023</v>
      </c>
      <c r="AD240" s="8" t="s">
        <v>58</v>
      </c>
    </row>
    <row r="241" spans="1:30" x14ac:dyDescent="0.25">
      <c r="A241" s="29">
        <v>235</v>
      </c>
      <c r="B241" s="8" t="s">
        <v>23</v>
      </c>
      <c r="C241" s="13" t="s">
        <v>49</v>
      </c>
      <c r="D241" s="8" t="s">
        <v>210</v>
      </c>
      <c r="E241" s="13">
        <f t="shared" si="6"/>
        <v>2</v>
      </c>
      <c r="F241" s="13" t="e">
        <f>VLOOKUP(D241,'[1]GESTIÓN CONTRAC FONAM NACION'!$AC:$AE,2,FALSE)</f>
        <v>#REF!</v>
      </c>
      <c r="G241" s="13" t="e">
        <f t="shared" si="7"/>
        <v>#REF!</v>
      </c>
      <c r="H241" s="21">
        <v>45188</v>
      </c>
      <c r="I241" s="8" t="s">
        <v>839</v>
      </c>
      <c r="J241" s="23"/>
      <c r="K241" s="13" t="s">
        <v>52</v>
      </c>
      <c r="L241" s="24" t="s">
        <v>53</v>
      </c>
      <c r="M241" s="23"/>
      <c r="N241" s="23"/>
      <c r="O241" s="34">
        <v>2896360</v>
      </c>
      <c r="P241" s="26">
        <v>0</v>
      </c>
      <c r="Q241" s="13" t="s">
        <v>54</v>
      </c>
      <c r="R241" s="13" t="s">
        <v>55</v>
      </c>
      <c r="S241" s="115" t="s">
        <v>1312</v>
      </c>
      <c r="T241" s="28"/>
      <c r="U241" s="28">
        <v>1079607895</v>
      </c>
      <c r="V241" s="13" t="s">
        <v>111</v>
      </c>
      <c r="W241" s="13">
        <v>102</v>
      </c>
      <c r="X241" s="14">
        <v>45188</v>
      </c>
      <c r="Y241" s="14">
        <v>45290</v>
      </c>
      <c r="Z241" s="14"/>
      <c r="AA241" s="15" t="s">
        <v>28</v>
      </c>
      <c r="AB241" s="65" t="s">
        <v>840</v>
      </c>
      <c r="AC241" s="8">
        <v>2023</v>
      </c>
      <c r="AD241" s="8" t="s">
        <v>58</v>
      </c>
    </row>
    <row r="242" spans="1:30" x14ac:dyDescent="0.25">
      <c r="A242" s="29">
        <v>236</v>
      </c>
      <c r="B242" s="8" t="s">
        <v>23</v>
      </c>
      <c r="C242" s="13" t="s">
        <v>49</v>
      </c>
      <c r="D242" s="8" t="s">
        <v>841</v>
      </c>
      <c r="E242" s="13">
        <f t="shared" si="6"/>
        <v>1</v>
      </c>
      <c r="F242" s="13" t="e">
        <f>VLOOKUP(D242,'[1]GESTIÓN CONTRAC FONAM NACION'!$AC:$AE,2,FALSE)</f>
        <v>#REF!</v>
      </c>
      <c r="G242" s="13" t="e">
        <f t="shared" si="7"/>
        <v>#REF!</v>
      </c>
      <c r="H242" s="21">
        <v>45188</v>
      </c>
      <c r="I242" s="8" t="s">
        <v>842</v>
      </c>
      <c r="J242" s="23"/>
      <c r="K242" s="13" t="s">
        <v>52</v>
      </c>
      <c r="L242" s="24" t="s">
        <v>53</v>
      </c>
      <c r="M242" s="23"/>
      <c r="N242" s="23"/>
      <c r="O242" s="34">
        <v>1497991</v>
      </c>
      <c r="P242" s="26">
        <v>0</v>
      </c>
      <c r="Q242" s="13" t="s">
        <v>54</v>
      </c>
      <c r="R242" s="13" t="s">
        <v>55</v>
      </c>
      <c r="S242" s="115" t="s">
        <v>1450</v>
      </c>
      <c r="T242" s="28"/>
      <c r="U242" s="28">
        <v>1109416820</v>
      </c>
      <c r="V242" s="13" t="s">
        <v>111</v>
      </c>
      <c r="W242" s="13">
        <v>102</v>
      </c>
      <c r="X242" s="14">
        <v>45188</v>
      </c>
      <c r="Y242" s="14">
        <v>45290</v>
      </c>
      <c r="Z242" s="14"/>
      <c r="AA242" s="15" t="s">
        <v>28</v>
      </c>
      <c r="AB242" s="65" t="s">
        <v>843</v>
      </c>
      <c r="AC242" s="8">
        <v>2023</v>
      </c>
      <c r="AD242" s="8" t="s">
        <v>58</v>
      </c>
    </row>
    <row r="243" spans="1:30" x14ac:dyDescent="0.25">
      <c r="A243" s="29">
        <v>237</v>
      </c>
      <c r="B243" s="8" t="s">
        <v>23</v>
      </c>
      <c r="C243" s="13" t="s">
        <v>49</v>
      </c>
      <c r="D243" s="8" t="s">
        <v>844</v>
      </c>
      <c r="E243" s="13">
        <f t="shared" si="6"/>
        <v>1</v>
      </c>
      <c r="F243" s="13" t="e">
        <f>VLOOKUP(D243,'[1]GESTIÓN CONTRAC FONAM NACION'!$AC:$AE,2,FALSE)</f>
        <v>#REF!</v>
      </c>
      <c r="G243" s="13" t="e">
        <f t="shared" si="7"/>
        <v>#REF!</v>
      </c>
      <c r="H243" s="21">
        <v>45189</v>
      </c>
      <c r="I243" s="8" t="s">
        <v>845</v>
      </c>
      <c r="J243" s="23"/>
      <c r="K243" s="13" t="s">
        <v>52</v>
      </c>
      <c r="L243" s="24" t="s">
        <v>53</v>
      </c>
      <c r="M243" s="23"/>
      <c r="N243" s="23"/>
      <c r="O243" s="34">
        <v>4278535</v>
      </c>
      <c r="P243" s="26">
        <v>0</v>
      </c>
      <c r="Q243" s="13" t="s">
        <v>54</v>
      </c>
      <c r="R243" s="13" t="s">
        <v>55</v>
      </c>
      <c r="S243" s="115" t="s">
        <v>1451</v>
      </c>
      <c r="T243" s="28"/>
      <c r="U243" s="28">
        <v>1075626315</v>
      </c>
      <c r="V243" s="13" t="s">
        <v>111</v>
      </c>
      <c r="W243" s="13">
        <v>101</v>
      </c>
      <c r="X243" s="14">
        <v>45189</v>
      </c>
      <c r="Y243" s="14">
        <v>45290</v>
      </c>
      <c r="Z243" s="14"/>
      <c r="AA243" s="15" t="s">
        <v>28</v>
      </c>
      <c r="AB243" s="65" t="s">
        <v>846</v>
      </c>
      <c r="AC243" s="8">
        <v>2023</v>
      </c>
      <c r="AD243" s="8" t="s">
        <v>58</v>
      </c>
    </row>
    <row r="244" spans="1:30" x14ac:dyDescent="0.25">
      <c r="A244" s="29">
        <v>238</v>
      </c>
      <c r="B244" s="8" t="s">
        <v>23</v>
      </c>
      <c r="C244" s="13" t="s">
        <v>49</v>
      </c>
      <c r="D244" s="8" t="s">
        <v>226</v>
      </c>
      <c r="E244" s="13">
        <f t="shared" si="6"/>
        <v>2</v>
      </c>
      <c r="F244" s="13" t="e">
        <f>VLOOKUP(D244,'[1]GESTIÓN CONTRAC FONAM NACION'!$AC:$AE,2,FALSE)</f>
        <v>#REF!</v>
      </c>
      <c r="G244" s="13" t="e">
        <f t="shared" si="7"/>
        <v>#REF!</v>
      </c>
      <c r="H244" s="21">
        <v>45190</v>
      </c>
      <c r="I244" s="8" t="s">
        <v>847</v>
      </c>
      <c r="J244" s="23"/>
      <c r="K244" s="13" t="s">
        <v>52</v>
      </c>
      <c r="L244" s="24" t="s">
        <v>53</v>
      </c>
      <c r="M244" s="23"/>
      <c r="N244" s="23"/>
      <c r="O244" s="34">
        <v>2896360</v>
      </c>
      <c r="P244" s="26">
        <v>0</v>
      </c>
      <c r="Q244" s="13" t="s">
        <v>54</v>
      </c>
      <c r="R244" s="13" t="s">
        <v>55</v>
      </c>
      <c r="S244" s="115" t="s">
        <v>1317</v>
      </c>
      <c r="T244" s="28"/>
      <c r="U244" s="28">
        <v>25561805</v>
      </c>
      <c r="V244" s="13" t="s">
        <v>111</v>
      </c>
      <c r="W244" s="13">
        <v>100</v>
      </c>
      <c r="X244" s="14">
        <v>45191</v>
      </c>
      <c r="Y244" s="14">
        <v>45290</v>
      </c>
      <c r="Z244" s="14"/>
      <c r="AA244" s="15" t="s">
        <v>28</v>
      </c>
      <c r="AB244" s="65" t="s">
        <v>848</v>
      </c>
      <c r="AC244" s="8">
        <v>2023</v>
      </c>
      <c r="AD244" s="8" t="s">
        <v>58</v>
      </c>
    </row>
    <row r="245" spans="1:30" x14ac:dyDescent="0.25">
      <c r="A245" s="9" t="s">
        <v>22</v>
      </c>
      <c r="B245" s="8" t="s">
        <v>23</v>
      </c>
      <c r="C245" s="13" t="s">
        <v>849</v>
      </c>
      <c r="D245" s="8" t="s">
        <v>850</v>
      </c>
      <c r="E245" s="13">
        <f t="shared" si="6"/>
        <v>1</v>
      </c>
      <c r="F245" s="13" t="e">
        <f>VLOOKUP(D245,'[1]GESTIÓN CONTRAC FONAM NACION'!$AC:$AE,2,FALSE)</f>
        <v>#REF!</v>
      </c>
      <c r="G245" s="13" t="e">
        <f t="shared" si="7"/>
        <v>#REF!</v>
      </c>
      <c r="H245" s="21">
        <v>44966</v>
      </c>
      <c r="I245" s="8" t="s">
        <v>851</v>
      </c>
      <c r="J245" s="23"/>
      <c r="K245" s="13" t="s">
        <v>852</v>
      </c>
      <c r="L245" s="67" t="s">
        <v>853</v>
      </c>
      <c r="M245" s="23"/>
      <c r="N245" s="23"/>
      <c r="O245" s="34" t="s">
        <v>854</v>
      </c>
      <c r="P245" s="26">
        <v>0</v>
      </c>
      <c r="Q245" s="13" t="s">
        <v>781</v>
      </c>
      <c r="R245" s="13" t="s">
        <v>26</v>
      </c>
      <c r="S245" s="28"/>
      <c r="T245" s="28"/>
      <c r="U245" s="28"/>
      <c r="V245" s="13" t="s">
        <v>27</v>
      </c>
      <c r="W245" s="13">
        <v>324</v>
      </c>
      <c r="X245" s="14">
        <v>44970</v>
      </c>
      <c r="Y245" s="14">
        <v>45290</v>
      </c>
      <c r="Z245" s="14"/>
      <c r="AA245" s="15" t="s">
        <v>28</v>
      </c>
      <c r="AB245" s="27" t="s">
        <v>855</v>
      </c>
      <c r="AC245" s="8">
        <v>2023</v>
      </c>
      <c r="AD245" s="8" t="s">
        <v>58</v>
      </c>
    </row>
    <row r="246" spans="1:30" x14ac:dyDescent="0.25">
      <c r="A246" s="29" t="s">
        <v>37</v>
      </c>
      <c r="B246" s="8" t="s">
        <v>23</v>
      </c>
      <c r="C246" s="13" t="s">
        <v>856</v>
      </c>
      <c r="D246" s="13" t="s">
        <v>857</v>
      </c>
      <c r="E246" s="13">
        <f t="shared" si="6"/>
        <v>1</v>
      </c>
      <c r="F246" s="13" t="e">
        <f>VLOOKUP(D246,'[1]GESTIÓN CONTRAC FONAM NACION'!$AC:$AE,2,FALSE)</f>
        <v>#REF!</v>
      </c>
      <c r="G246" s="13" t="e">
        <f t="shared" si="7"/>
        <v>#REF!</v>
      </c>
      <c r="H246" s="21">
        <v>45015</v>
      </c>
      <c r="I246" s="13" t="s">
        <v>858</v>
      </c>
      <c r="J246" s="23"/>
      <c r="K246" s="13" t="s">
        <v>852</v>
      </c>
      <c r="L246" s="67" t="s">
        <v>853</v>
      </c>
      <c r="M246" s="23"/>
      <c r="N246" s="23"/>
      <c r="O246" s="31" t="s">
        <v>854</v>
      </c>
      <c r="P246" s="26">
        <v>0</v>
      </c>
      <c r="Q246" s="13" t="s">
        <v>781</v>
      </c>
      <c r="R246" s="13" t="s">
        <v>26</v>
      </c>
      <c r="S246" s="26"/>
      <c r="T246" s="26"/>
      <c r="U246" s="26"/>
      <c r="V246" s="13" t="s">
        <v>129</v>
      </c>
      <c r="W246" s="13">
        <v>275</v>
      </c>
      <c r="X246" s="14">
        <v>45015</v>
      </c>
      <c r="Y246" s="14">
        <v>45291</v>
      </c>
      <c r="Z246" s="14"/>
      <c r="AA246" s="13" t="s">
        <v>28</v>
      </c>
      <c r="AB246" s="27" t="s">
        <v>859</v>
      </c>
      <c r="AC246" s="8">
        <v>2023</v>
      </c>
      <c r="AD246" s="8" t="s">
        <v>58</v>
      </c>
    </row>
    <row r="247" spans="1:30" x14ac:dyDescent="0.25">
      <c r="A247" s="29" t="s">
        <v>41</v>
      </c>
      <c r="B247" s="8" t="s">
        <v>23</v>
      </c>
      <c r="C247" s="13" t="s">
        <v>860</v>
      </c>
      <c r="D247" s="68" t="s">
        <v>861</v>
      </c>
      <c r="E247" s="13">
        <f t="shared" si="6"/>
        <v>1</v>
      </c>
      <c r="F247" s="13" t="e">
        <f>VLOOKUP(D247,'[1]GESTIÓN CONTRAC FONAM NACION'!$AC:$AE,2,FALSE)</f>
        <v>#REF!</v>
      </c>
      <c r="G247" s="13" t="e">
        <f t="shared" si="7"/>
        <v>#REF!</v>
      </c>
      <c r="H247" s="21">
        <v>45016</v>
      </c>
      <c r="I247" s="69" t="s">
        <v>862</v>
      </c>
      <c r="J247" s="23"/>
      <c r="K247" s="13" t="s">
        <v>852</v>
      </c>
      <c r="L247" s="67" t="s">
        <v>853</v>
      </c>
      <c r="M247" s="23"/>
      <c r="N247" s="23"/>
      <c r="O247" s="31" t="s">
        <v>854</v>
      </c>
      <c r="P247" s="26">
        <v>0</v>
      </c>
      <c r="Q247" s="13" t="s">
        <v>781</v>
      </c>
      <c r="R247" s="13" t="s">
        <v>26</v>
      </c>
      <c r="S247" s="26"/>
      <c r="T247" s="26"/>
      <c r="U247" s="26"/>
      <c r="V247" s="13" t="s">
        <v>336</v>
      </c>
      <c r="W247" s="13">
        <v>183</v>
      </c>
      <c r="X247" s="14">
        <v>45016</v>
      </c>
      <c r="Y247" s="14">
        <v>45199</v>
      </c>
      <c r="Z247" s="14"/>
      <c r="AA247" s="13" t="s">
        <v>28</v>
      </c>
      <c r="AB247" s="27" t="s">
        <v>863</v>
      </c>
      <c r="AC247" s="8">
        <v>2023</v>
      </c>
      <c r="AD247" s="8" t="s">
        <v>58</v>
      </c>
    </row>
    <row r="248" spans="1:30" x14ac:dyDescent="0.25">
      <c r="A248" s="29" t="s">
        <v>65</v>
      </c>
      <c r="B248" s="8" t="s">
        <v>23</v>
      </c>
      <c r="C248" s="13" t="s">
        <v>864</v>
      </c>
      <c r="D248" s="13" t="s">
        <v>865</v>
      </c>
      <c r="E248" s="13">
        <f t="shared" si="6"/>
        <v>2</v>
      </c>
      <c r="F248" s="13" t="e">
        <f>VLOOKUP(D248,'[1]GESTIÓN CONTRAC FONAM NACION'!$AC:$AE,2,FALSE)</f>
        <v>#REF!</v>
      </c>
      <c r="G248" s="13" t="e">
        <f t="shared" si="7"/>
        <v>#REF!</v>
      </c>
      <c r="H248" s="21">
        <v>45028</v>
      </c>
      <c r="I248" s="13" t="s">
        <v>866</v>
      </c>
      <c r="J248" s="23"/>
      <c r="K248" s="13" t="s">
        <v>852</v>
      </c>
      <c r="L248" s="67" t="s">
        <v>853</v>
      </c>
      <c r="M248" s="23"/>
      <c r="N248" s="23"/>
      <c r="O248" s="31" t="s">
        <v>854</v>
      </c>
      <c r="P248" s="26">
        <v>0</v>
      </c>
      <c r="Q248" s="13" t="s">
        <v>781</v>
      </c>
      <c r="R248" s="13" t="s">
        <v>26</v>
      </c>
      <c r="S248" s="26"/>
      <c r="T248" s="26"/>
      <c r="U248" s="26"/>
      <c r="V248" s="13" t="s">
        <v>134</v>
      </c>
      <c r="W248" s="13">
        <v>90</v>
      </c>
      <c r="X248" s="14">
        <v>45029</v>
      </c>
      <c r="Y248" s="14">
        <v>45119</v>
      </c>
      <c r="Z248" s="14"/>
      <c r="AA248" s="13" t="s">
        <v>28</v>
      </c>
      <c r="AB248" s="27" t="s">
        <v>867</v>
      </c>
      <c r="AC248" s="8">
        <v>2023</v>
      </c>
      <c r="AD248" s="8" t="s">
        <v>58</v>
      </c>
    </row>
    <row r="249" spans="1:30" x14ac:dyDescent="0.25">
      <c r="A249" s="29" t="s">
        <v>69</v>
      </c>
      <c r="B249" s="8" t="s">
        <v>23</v>
      </c>
      <c r="C249" s="13" t="s">
        <v>868</v>
      </c>
      <c r="D249" s="13" t="s">
        <v>865</v>
      </c>
      <c r="E249" s="13">
        <f t="shared" si="6"/>
        <v>2</v>
      </c>
      <c r="F249" s="13" t="e">
        <f>VLOOKUP(D249,'[1]GESTIÓN CONTRAC FONAM NACION'!$AC:$AE,2,FALSE)</f>
        <v>#REF!</v>
      </c>
      <c r="G249" s="13" t="e">
        <f t="shared" si="7"/>
        <v>#REF!</v>
      </c>
      <c r="H249" s="21">
        <v>45029</v>
      </c>
      <c r="I249" s="13" t="s">
        <v>869</v>
      </c>
      <c r="J249" s="23"/>
      <c r="K249" s="13" t="s">
        <v>852</v>
      </c>
      <c r="L249" s="67" t="s">
        <v>853</v>
      </c>
      <c r="M249" s="23"/>
      <c r="N249" s="23"/>
      <c r="O249" s="31" t="s">
        <v>854</v>
      </c>
      <c r="P249" s="26">
        <v>0</v>
      </c>
      <c r="Q249" s="13" t="s">
        <v>781</v>
      </c>
      <c r="R249" s="13" t="s">
        <v>26</v>
      </c>
      <c r="S249" s="26"/>
      <c r="T249" s="26"/>
      <c r="U249" s="26"/>
      <c r="V249" s="13" t="s">
        <v>134</v>
      </c>
      <c r="W249" s="13">
        <v>90</v>
      </c>
      <c r="X249" s="14">
        <v>45029</v>
      </c>
      <c r="Y249" s="14">
        <v>45119</v>
      </c>
      <c r="Z249" s="14"/>
      <c r="AA249" s="13" t="s">
        <v>28</v>
      </c>
      <c r="AB249" s="27" t="s">
        <v>870</v>
      </c>
      <c r="AC249" s="8">
        <v>2023</v>
      </c>
      <c r="AD249" s="8" t="s">
        <v>58</v>
      </c>
    </row>
    <row r="250" spans="1:30" x14ac:dyDescent="0.25">
      <c r="A250" s="29" t="s">
        <v>74</v>
      </c>
      <c r="B250" s="8" t="s">
        <v>23</v>
      </c>
      <c r="C250" s="13" t="s">
        <v>871</v>
      </c>
      <c r="D250" s="15" t="s">
        <v>872</v>
      </c>
      <c r="E250" s="13">
        <f t="shared" si="6"/>
        <v>1</v>
      </c>
      <c r="F250" s="13" t="e">
        <f>VLOOKUP(D250,'[1]GESTIÓN CONTRAC FONAM NACION'!$AC:$AE,2,FALSE)</f>
        <v>#REF!</v>
      </c>
      <c r="G250" s="13" t="e">
        <f t="shared" si="7"/>
        <v>#REF!</v>
      </c>
      <c r="H250" s="21">
        <v>45036</v>
      </c>
      <c r="I250" s="13" t="s">
        <v>873</v>
      </c>
      <c r="J250" s="23"/>
      <c r="K250" s="13" t="s">
        <v>852</v>
      </c>
      <c r="L250" s="67" t="s">
        <v>853</v>
      </c>
      <c r="M250" s="23"/>
      <c r="N250" s="23"/>
      <c r="O250" s="31" t="s">
        <v>854</v>
      </c>
      <c r="P250" s="26">
        <v>0</v>
      </c>
      <c r="Q250" s="13" t="s">
        <v>781</v>
      </c>
      <c r="R250" s="13" t="s">
        <v>26</v>
      </c>
      <c r="S250" s="26"/>
      <c r="T250" s="26"/>
      <c r="U250" s="26"/>
      <c r="V250" s="13" t="s">
        <v>874</v>
      </c>
      <c r="W250" s="13">
        <v>214</v>
      </c>
      <c r="X250" s="14">
        <v>45036</v>
      </c>
      <c r="Y250" s="14">
        <v>45250</v>
      </c>
      <c r="Z250" s="14"/>
      <c r="AA250" s="13" t="s">
        <v>28</v>
      </c>
      <c r="AB250" s="27" t="s">
        <v>875</v>
      </c>
      <c r="AC250" s="8">
        <v>2023</v>
      </c>
      <c r="AD250" s="8" t="s">
        <v>58</v>
      </c>
    </row>
    <row r="251" spans="1:30" x14ac:dyDescent="0.25">
      <c r="A251" s="29" t="s">
        <v>78</v>
      </c>
      <c r="B251" s="8" t="s">
        <v>23</v>
      </c>
      <c r="C251" s="13" t="s">
        <v>856</v>
      </c>
      <c r="D251" s="15" t="s">
        <v>876</v>
      </c>
      <c r="E251" s="13">
        <f t="shared" si="6"/>
        <v>1</v>
      </c>
      <c r="F251" s="13" t="e">
        <f>VLOOKUP(D251,'[1]GESTIÓN CONTRAC FONAM NACION'!$AC:$AE,2,FALSE)</f>
        <v>#REF!</v>
      </c>
      <c r="G251" s="13" t="e">
        <f t="shared" si="7"/>
        <v>#REF!</v>
      </c>
      <c r="H251" s="21">
        <v>45040</v>
      </c>
      <c r="I251" s="13" t="s">
        <v>877</v>
      </c>
      <c r="J251" s="23"/>
      <c r="K251" s="13" t="s">
        <v>852</v>
      </c>
      <c r="L251" s="30" t="s">
        <v>853</v>
      </c>
      <c r="M251" s="23"/>
      <c r="N251" s="23"/>
      <c r="O251" s="31" t="s">
        <v>854</v>
      </c>
      <c r="P251" s="26">
        <v>0</v>
      </c>
      <c r="Q251" s="13" t="s">
        <v>781</v>
      </c>
      <c r="R251" s="13" t="s">
        <v>26</v>
      </c>
      <c r="S251" s="26"/>
      <c r="T251" s="26"/>
      <c r="U251" s="26"/>
      <c r="V251" s="13" t="s">
        <v>94</v>
      </c>
      <c r="W251" s="13">
        <v>244</v>
      </c>
      <c r="X251" s="14">
        <v>45040</v>
      </c>
      <c r="Y251" s="14">
        <v>45284</v>
      </c>
      <c r="Z251" s="14"/>
      <c r="AA251" s="13" t="s">
        <v>28</v>
      </c>
      <c r="AB251" s="27" t="s">
        <v>878</v>
      </c>
      <c r="AC251" s="8">
        <v>2023</v>
      </c>
      <c r="AD251" s="8" t="s">
        <v>58</v>
      </c>
    </row>
    <row r="252" spans="1:30" x14ac:dyDescent="0.25">
      <c r="A252" s="42" t="s">
        <v>82</v>
      </c>
      <c r="B252" s="8" t="s">
        <v>23</v>
      </c>
      <c r="C252" s="13" t="s">
        <v>879</v>
      </c>
      <c r="D252" s="13" t="s">
        <v>880</v>
      </c>
      <c r="E252" s="13">
        <f t="shared" si="6"/>
        <v>2</v>
      </c>
      <c r="F252" s="13" t="e">
        <f>VLOOKUP(D252,'[1]GESTIÓN CONTRAC FONAM NACION'!$AC:$AE,2,FALSE)</f>
        <v>#REF!</v>
      </c>
      <c r="G252" s="13" t="e">
        <f t="shared" si="7"/>
        <v>#REF!</v>
      </c>
      <c r="H252" s="43">
        <v>45036</v>
      </c>
      <c r="I252" s="13" t="s">
        <v>881</v>
      </c>
      <c r="J252" s="23"/>
      <c r="K252" s="13" t="s">
        <v>852</v>
      </c>
      <c r="L252" s="67" t="s">
        <v>853</v>
      </c>
      <c r="M252" s="23"/>
      <c r="N252" s="23"/>
      <c r="O252" s="31" t="s">
        <v>854</v>
      </c>
      <c r="P252" s="26">
        <v>0</v>
      </c>
      <c r="Q252" s="13" t="s">
        <v>781</v>
      </c>
      <c r="R252" s="13" t="s">
        <v>26</v>
      </c>
      <c r="S252" s="26"/>
      <c r="T252" s="26"/>
      <c r="U252" s="26"/>
      <c r="V252" s="13" t="s">
        <v>116</v>
      </c>
      <c r="W252" s="13">
        <v>254</v>
      </c>
      <c r="X252" s="14">
        <v>45036</v>
      </c>
      <c r="Y252" s="14">
        <v>45290</v>
      </c>
      <c r="Z252" s="14"/>
      <c r="AA252" s="13" t="s">
        <v>28</v>
      </c>
      <c r="AB252" s="27" t="s">
        <v>882</v>
      </c>
      <c r="AC252" s="8">
        <v>2023</v>
      </c>
      <c r="AD252" s="8" t="s">
        <v>58</v>
      </c>
    </row>
    <row r="253" spans="1:30" x14ac:dyDescent="0.25">
      <c r="A253" s="9" t="s">
        <v>87</v>
      </c>
      <c r="B253" s="8" t="s">
        <v>23</v>
      </c>
      <c r="C253" s="13" t="s">
        <v>864</v>
      </c>
      <c r="D253" s="13" t="s">
        <v>883</v>
      </c>
      <c r="E253" s="13">
        <f t="shared" si="6"/>
        <v>2</v>
      </c>
      <c r="F253" s="13" t="e">
        <f>VLOOKUP(D253,'[1]GESTIÓN CONTRAC FONAM NACION'!$AC:$AE,2,FALSE)</f>
        <v>#REF!</v>
      </c>
      <c r="G253" s="13" t="e">
        <f t="shared" si="7"/>
        <v>#REF!</v>
      </c>
      <c r="H253" s="21">
        <v>45037</v>
      </c>
      <c r="I253" s="13" t="s">
        <v>884</v>
      </c>
      <c r="J253" s="23"/>
      <c r="K253" s="13" t="s">
        <v>852</v>
      </c>
      <c r="L253" s="67" t="s">
        <v>853</v>
      </c>
      <c r="M253" s="23"/>
      <c r="N253" s="23"/>
      <c r="O253" s="31" t="s">
        <v>854</v>
      </c>
      <c r="P253" s="26">
        <v>0</v>
      </c>
      <c r="Q253" s="13" t="s">
        <v>781</v>
      </c>
      <c r="R253" s="13" t="s">
        <v>26</v>
      </c>
      <c r="S253" s="26"/>
      <c r="T253" s="26"/>
      <c r="U253" s="26"/>
      <c r="V253" s="13" t="s">
        <v>279</v>
      </c>
      <c r="W253" s="13">
        <v>253</v>
      </c>
      <c r="X253" s="14">
        <v>45037</v>
      </c>
      <c r="Y253" s="14">
        <v>45290</v>
      </c>
      <c r="Z253" s="14"/>
      <c r="AA253" s="13" t="s">
        <v>28</v>
      </c>
      <c r="AB253" s="27" t="s">
        <v>885</v>
      </c>
      <c r="AC253" s="8">
        <v>2023</v>
      </c>
      <c r="AD253" s="8" t="s">
        <v>58</v>
      </c>
    </row>
    <row r="254" spans="1:30" x14ac:dyDescent="0.25">
      <c r="A254" s="9" t="s">
        <v>91</v>
      </c>
      <c r="B254" s="8" t="s">
        <v>23</v>
      </c>
      <c r="C254" s="13" t="s">
        <v>860</v>
      </c>
      <c r="D254" s="13" t="s">
        <v>883</v>
      </c>
      <c r="E254" s="13">
        <f t="shared" si="6"/>
        <v>2</v>
      </c>
      <c r="F254" s="13" t="e">
        <f>VLOOKUP(D254,'[1]GESTIÓN CONTRAC FONAM NACION'!$AC:$AE,2,FALSE)</f>
        <v>#REF!</v>
      </c>
      <c r="G254" s="13" t="e">
        <f t="shared" si="7"/>
        <v>#REF!</v>
      </c>
      <c r="H254" s="21">
        <v>45037</v>
      </c>
      <c r="I254" s="13" t="s">
        <v>886</v>
      </c>
      <c r="J254" s="23"/>
      <c r="K254" s="13" t="s">
        <v>852</v>
      </c>
      <c r="L254" s="67" t="s">
        <v>853</v>
      </c>
      <c r="M254" s="23"/>
      <c r="N254" s="23"/>
      <c r="O254" s="31" t="s">
        <v>854</v>
      </c>
      <c r="P254" s="26">
        <v>0</v>
      </c>
      <c r="Q254" s="13" t="s">
        <v>781</v>
      </c>
      <c r="R254" s="13" t="s">
        <v>26</v>
      </c>
      <c r="S254" s="26"/>
      <c r="T254" s="26"/>
      <c r="U254" s="26"/>
      <c r="V254" s="13" t="s">
        <v>94</v>
      </c>
      <c r="W254" s="13">
        <v>253</v>
      </c>
      <c r="X254" s="14">
        <v>45037</v>
      </c>
      <c r="Y254" s="14">
        <v>45290</v>
      </c>
      <c r="Z254" s="14"/>
      <c r="AA254" s="13" t="s">
        <v>28</v>
      </c>
      <c r="AB254" s="27" t="s">
        <v>887</v>
      </c>
      <c r="AC254" s="8">
        <v>2023</v>
      </c>
      <c r="AD254" s="8" t="s">
        <v>58</v>
      </c>
    </row>
    <row r="255" spans="1:30" x14ac:dyDescent="0.25">
      <c r="A255" s="9" t="s">
        <v>96</v>
      </c>
      <c r="B255" s="8" t="s">
        <v>23</v>
      </c>
      <c r="C255" s="13" t="s">
        <v>856</v>
      </c>
      <c r="D255" s="13" t="s">
        <v>888</v>
      </c>
      <c r="E255" s="13">
        <f t="shared" si="6"/>
        <v>1</v>
      </c>
      <c r="F255" s="13" t="e">
        <f>VLOOKUP(D255,'[1]GESTIÓN CONTRAC FONAM NACION'!$AC:$AE,2,FALSE)</f>
        <v>#REF!</v>
      </c>
      <c r="G255" s="13" t="e">
        <f t="shared" si="7"/>
        <v>#REF!</v>
      </c>
      <c r="H255" s="21">
        <v>45043</v>
      </c>
      <c r="I255" s="56" t="s">
        <v>889</v>
      </c>
      <c r="J255" s="23"/>
      <c r="K255" s="13" t="s">
        <v>852</v>
      </c>
      <c r="L255" s="67" t="s">
        <v>853</v>
      </c>
      <c r="M255" s="23"/>
      <c r="N255" s="23"/>
      <c r="O255" s="31" t="s">
        <v>854</v>
      </c>
      <c r="P255" s="26">
        <v>0</v>
      </c>
      <c r="Q255" s="13" t="s">
        <v>781</v>
      </c>
      <c r="R255" s="13" t="s">
        <v>26</v>
      </c>
      <c r="S255" s="26"/>
      <c r="T255" s="26"/>
      <c r="U255" s="26"/>
      <c r="V255" s="13" t="s">
        <v>111</v>
      </c>
      <c r="W255" s="13">
        <v>180</v>
      </c>
      <c r="X255" s="14">
        <v>45043</v>
      </c>
      <c r="Y255" s="14">
        <v>45225</v>
      </c>
      <c r="Z255" s="14"/>
      <c r="AA255" s="13" t="s">
        <v>28</v>
      </c>
      <c r="AB255" s="27" t="s">
        <v>890</v>
      </c>
      <c r="AC255" s="8">
        <v>2023</v>
      </c>
      <c r="AD255" s="8" t="s">
        <v>58</v>
      </c>
    </row>
    <row r="256" spans="1:30" x14ac:dyDescent="0.25">
      <c r="A256" s="9" t="s">
        <v>103</v>
      </c>
      <c r="B256" s="8" t="s">
        <v>23</v>
      </c>
      <c r="C256" s="13" t="s">
        <v>879</v>
      </c>
      <c r="D256" s="70" t="s">
        <v>891</v>
      </c>
      <c r="E256" s="13">
        <f t="shared" si="6"/>
        <v>2</v>
      </c>
      <c r="F256" s="13" t="e">
        <f>VLOOKUP(D256,'[1]GESTIÓN CONTRAC FONAM NACION'!$AC:$AE,2,FALSE)</f>
        <v>#REF!</v>
      </c>
      <c r="G256" s="13" t="e">
        <f t="shared" si="7"/>
        <v>#REF!</v>
      </c>
      <c r="H256" s="21">
        <v>45043</v>
      </c>
      <c r="I256" s="56" t="s">
        <v>892</v>
      </c>
      <c r="J256" s="23"/>
      <c r="K256" s="13" t="s">
        <v>852</v>
      </c>
      <c r="L256" s="67" t="s">
        <v>853</v>
      </c>
      <c r="M256" s="23"/>
      <c r="N256" s="23"/>
      <c r="O256" s="31" t="s">
        <v>854</v>
      </c>
      <c r="P256" s="26">
        <v>0</v>
      </c>
      <c r="Q256" s="13" t="s">
        <v>54</v>
      </c>
      <c r="R256" s="13" t="s">
        <v>55</v>
      </c>
      <c r="S256" s="114" t="s">
        <v>1452</v>
      </c>
      <c r="T256" s="71"/>
      <c r="U256" s="71">
        <v>3695488</v>
      </c>
      <c r="V256" s="13" t="s">
        <v>129</v>
      </c>
      <c r="W256" s="13">
        <v>240</v>
      </c>
      <c r="X256" s="14">
        <v>45043</v>
      </c>
      <c r="Y256" s="14">
        <v>45290</v>
      </c>
      <c r="Z256" s="14"/>
      <c r="AA256" s="13" t="s">
        <v>28</v>
      </c>
      <c r="AB256" s="27" t="s">
        <v>893</v>
      </c>
      <c r="AC256" s="8">
        <v>2023</v>
      </c>
      <c r="AD256" s="8" t="s">
        <v>58</v>
      </c>
    </row>
    <row r="257" spans="1:30" x14ac:dyDescent="0.25">
      <c r="A257" s="9" t="s">
        <v>108</v>
      </c>
      <c r="B257" s="8" t="s">
        <v>23</v>
      </c>
      <c r="C257" s="13" t="s">
        <v>856</v>
      </c>
      <c r="D257" s="13" t="s">
        <v>894</v>
      </c>
      <c r="E257" s="13">
        <f t="shared" si="6"/>
        <v>1</v>
      </c>
      <c r="F257" s="13" t="e">
        <f>VLOOKUP(D257,'[1]GESTIÓN CONTRAC FONAM NACION'!$AC:$AE,2,FALSE)</f>
        <v>#REF!</v>
      </c>
      <c r="G257" s="13" t="e">
        <f t="shared" si="7"/>
        <v>#REF!</v>
      </c>
      <c r="H257" s="21">
        <v>45069</v>
      </c>
      <c r="I257" s="56" t="s">
        <v>895</v>
      </c>
      <c r="J257" s="23"/>
      <c r="K257" s="13" t="s">
        <v>852</v>
      </c>
      <c r="L257" s="67" t="s">
        <v>853</v>
      </c>
      <c r="M257" s="23"/>
      <c r="N257" s="23"/>
      <c r="O257" s="59">
        <v>999600</v>
      </c>
      <c r="P257" s="26">
        <v>0</v>
      </c>
      <c r="Q257" s="13" t="s">
        <v>781</v>
      </c>
      <c r="R257" s="13" t="s">
        <v>26</v>
      </c>
      <c r="S257" s="26"/>
      <c r="T257" s="26"/>
      <c r="U257" s="26"/>
      <c r="V257" s="13" t="s">
        <v>72</v>
      </c>
      <c r="W257" s="13">
        <v>220</v>
      </c>
      <c r="X257" s="14">
        <v>45069</v>
      </c>
      <c r="Y257" s="14">
        <v>45290</v>
      </c>
      <c r="Z257" s="14"/>
      <c r="AA257" s="13" t="s">
        <v>28</v>
      </c>
      <c r="AB257" s="27" t="s">
        <v>896</v>
      </c>
      <c r="AC257" s="8">
        <v>2023</v>
      </c>
      <c r="AD257" s="8" t="s">
        <v>58</v>
      </c>
    </row>
    <row r="258" spans="1:30" x14ac:dyDescent="0.25">
      <c r="A258" s="9" t="s">
        <v>113</v>
      </c>
      <c r="B258" s="8" t="s">
        <v>23</v>
      </c>
      <c r="C258" s="13" t="s">
        <v>879</v>
      </c>
      <c r="D258" s="13" t="s">
        <v>897</v>
      </c>
      <c r="E258" s="13">
        <f t="shared" si="6"/>
        <v>1</v>
      </c>
      <c r="F258" s="13" t="e">
        <f>VLOOKUP(D258,'[1]GESTIÓN CONTRAC FONAM NACION'!$AC:$AE,2,FALSE)</f>
        <v>#REF!</v>
      </c>
      <c r="G258" s="13" t="e">
        <f t="shared" si="7"/>
        <v>#REF!</v>
      </c>
      <c r="H258" s="21">
        <v>45086</v>
      </c>
      <c r="I258" s="56" t="s">
        <v>898</v>
      </c>
      <c r="J258" s="23"/>
      <c r="K258" s="13" t="s">
        <v>852</v>
      </c>
      <c r="L258" s="67" t="s">
        <v>853</v>
      </c>
      <c r="M258" s="23"/>
      <c r="N258" s="23"/>
      <c r="O258" s="59">
        <v>968660</v>
      </c>
      <c r="P258" s="26">
        <v>0</v>
      </c>
      <c r="Q258" s="13" t="s">
        <v>781</v>
      </c>
      <c r="R258" s="13" t="s">
        <v>26</v>
      </c>
      <c r="S258" s="26"/>
      <c r="T258" s="26"/>
      <c r="U258" s="26"/>
      <c r="V258" s="13" t="s">
        <v>899</v>
      </c>
      <c r="W258" s="13">
        <v>90</v>
      </c>
      <c r="X258" s="14">
        <v>45086</v>
      </c>
      <c r="Y258" s="14">
        <v>45178</v>
      </c>
      <c r="Z258" s="14"/>
      <c r="AA258" s="13" t="s">
        <v>28</v>
      </c>
      <c r="AB258" s="27" t="s">
        <v>900</v>
      </c>
      <c r="AC258" s="8">
        <v>2023</v>
      </c>
      <c r="AD258" s="8" t="s">
        <v>58</v>
      </c>
    </row>
    <row r="259" spans="1:30" x14ac:dyDescent="0.25">
      <c r="A259" s="9" t="s">
        <v>118</v>
      </c>
      <c r="B259" s="8" t="s">
        <v>23</v>
      </c>
      <c r="C259" s="13" t="s">
        <v>879</v>
      </c>
      <c r="D259" s="8" t="s">
        <v>891</v>
      </c>
      <c r="E259" s="13">
        <f t="shared" ref="E259:E322" si="8">COUNTIF(D:D,D259)</f>
        <v>2</v>
      </c>
      <c r="F259" s="13" t="e">
        <f>VLOOKUP(D259,'[1]GESTIÓN CONTRAC FONAM NACION'!$AC:$AE,2,FALSE)</f>
        <v>#REF!</v>
      </c>
      <c r="G259" s="13" t="e">
        <f t="shared" ref="G259:G322" si="9">IF(E259=F259,1,"")</f>
        <v>#REF!</v>
      </c>
      <c r="H259" s="21">
        <v>45100</v>
      </c>
      <c r="I259" s="8" t="s">
        <v>901</v>
      </c>
      <c r="J259" s="23"/>
      <c r="K259" s="13" t="s">
        <v>852</v>
      </c>
      <c r="L259" s="67" t="s">
        <v>853</v>
      </c>
      <c r="M259" s="23"/>
      <c r="N259" s="23"/>
      <c r="O259" s="59">
        <v>3300000</v>
      </c>
      <c r="P259" s="26">
        <v>0</v>
      </c>
      <c r="Q259" s="13" t="s">
        <v>54</v>
      </c>
      <c r="R259" s="13" t="s">
        <v>55</v>
      </c>
      <c r="S259" s="55"/>
      <c r="T259" s="55"/>
      <c r="U259" s="55"/>
      <c r="V259" s="13" t="s">
        <v>184</v>
      </c>
      <c r="W259" s="13">
        <v>153</v>
      </c>
      <c r="X259" s="14">
        <v>45100</v>
      </c>
      <c r="Y259" s="14">
        <v>45252</v>
      </c>
      <c r="Z259" s="14"/>
      <c r="AA259" s="13" t="s">
        <v>28</v>
      </c>
      <c r="AB259" s="27" t="s">
        <v>902</v>
      </c>
      <c r="AC259" s="8">
        <v>2023</v>
      </c>
      <c r="AD259" s="8" t="s">
        <v>58</v>
      </c>
    </row>
    <row r="260" spans="1:30" x14ac:dyDescent="0.25">
      <c r="A260" s="29" t="s">
        <v>122</v>
      </c>
      <c r="B260" s="8" t="s">
        <v>23</v>
      </c>
      <c r="C260" s="13" t="s">
        <v>856</v>
      </c>
      <c r="D260" s="13" t="s">
        <v>903</v>
      </c>
      <c r="E260" s="13">
        <f t="shared" si="8"/>
        <v>1</v>
      </c>
      <c r="F260" s="13" t="e">
        <f>VLOOKUP(D260,'[1]GESTIÓN CONTRAC FONAM NACION'!$AC:$AE,2,FALSE)</f>
        <v>#REF!</v>
      </c>
      <c r="G260" s="13" t="e">
        <f t="shared" si="9"/>
        <v>#REF!</v>
      </c>
      <c r="H260" s="21">
        <v>45100</v>
      </c>
      <c r="I260" s="72" t="s">
        <v>904</v>
      </c>
      <c r="J260" s="23"/>
      <c r="K260" s="13" t="s">
        <v>852</v>
      </c>
      <c r="L260" s="67" t="s">
        <v>853</v>
      </c>
      <c r="M260" s="23"/>
      <c r="N260" s="23"/>
      <c r="O260" s="59">
        <v>243000</v>
      </c>
      <c r="P260" s="26">
        <v>0</v>
      </c>
      <c r="Q260" s="13" t="s">
        <v>54</v>
      </c>
      <c r="R260" s="13" t="s">
        <v>55</v>
      </c>
      <c r="S260" s="26"/>
      <c r="T260" s="26"/>
      <c r="U260" s="26"/>
      <c r="V260" s="13" t="s">
        <v>72</v>
      </c>
      <c r="W260" s="13">
        <v>60</v>
      </c>
      <c r="X260" s="14">
        <v>45103</v>
      </c>
      <c r="Y260" s="14">
        <v>45164</v>
      </c>
      <c r="Z260" s="14"/>
      <c r="AA260" s="13" t="s">
        <v>28</v>
      </c>
      <c r="AB260" s="27" t="s">
        <v>905</v>
      </c>
      <c r="AC260" s="8">
        <v>2023</v>
      </c>
      <c r="AD260" s="8" t="s">
        <v>58</v>
      </c>
    </row>
    <row r="261" spans="1:30" x14ac:dyDescent="0.25">
      <c r="A261" s="29" t="s">
        <v>126</v>
      </c>
      <c r="B261" s="8" t="s">
        <v>23</v>
      </c>
      <c r="C261" s="13" t="s">
        <v>856</v>
      </c>
      <c r="D261" s="13" t="s">
        <v>906</v>
      </c>
      <c r="E261" s="13">
        <f t="shared" si="8"/>
        <v>1</v>
      </c>
      <c r="F261" s="13" t="e">
        <f>VLOOKUP(D261,'[1]GESTIÓN CONTRAC FONAM NACION'!$AC:$AE,2,FALSE)</f>
        <v>#REF!</v>
      </c>
      <c r="G261" s="13" t="e">
        <f t="shared" si="9"/>
        <v>#REF!</v>
      </c>
      <c r="H261" s="21">
        <v>45106</v>
      </c>
      <c r="I261" s="15" t="s">
        <v>907</v>
      </c>
      <c r="J261" s="23"/>
      <c r="K261" s="13" t="s">
        <v>852</v>
      </c>
      <c r="L261" s="67" t="s">
        <v>853</v>
      </c>
      <c r="M261" s="23"/>
      <c r="N261" s="23"/>
      <c r="O261" s="31" t="s">
        <v>854</v>
      </c>
      <c r="P261" s="26">
        <v>0</v>
      </c>
      <c r="Q261" s="13" t="s">
        <v>54</v>
      </c>
      <c r="R261" s="13" t="s">
        <v>55</v>
      </c>
      <c r="S261" s="114" t="s">
        <v>1453</v>
      </c>
      <c r="T261" s="26"/>
      <c r="U261" s="26">
        <v>87551230</v>
      </c>
      <c r="V261" s="13" t="s">
        <v>189</v>
      </c>
      <c r="W261" s="13">
        <v>182</v>
      </c>
      <c r="X261" s="14">
        <v>45106</v>
      </c>
      <c r="Y261" s="14">
        <v>45289</v>
      </c>
      <c r="Z261" s="14"/>
      <c r="AA261" s="13" t="s">
        <v>28</v>
      </c>
      <c r="AB261" s="27" t="s">
        <v>908</v>
      </c>
      <c r="AC261" s="8">
        <v>2023</v>
      </c>
      <c r="AD261" s="8" t="s">
        <v>58</v>
      </c>
    </row>
    <row r="262" spans="1:30" x14ac:dyDescent="0.25">
      <c r="A262" s="29" t="s">
        <v>131</v>
      </c>
      <c r="B262" s="8" t="s">
        <v>23</v>
      </c>
      <c r="C262" s="13" t="s">
        <v>868</v>
      </c>
      <c r="D262" s="13" t="s">
        <v>909</v>
      </c>
      <c r="E262" s="13">
        <f t="shared" si="8"/>
        <v>2</v>
      </c>
      <c r="F262" s="13" t="e">
        <f>VLOOKUP(D262,'[1]GESTIÓN CONTRAC FONAM NACION'!$AC:$AE,2,FALSE)</f>
        <v>#REF!</v>
      </c>
      <c r="G262" s="13" t="e">
        <f t="shared" si="9"/>
        <v>#REF!</v>
      </c>
      <c r="H262" s="21">
        <v>45106</v>
      </c>
      <c r="I262" s="22" t="s">
        <v>910</v>
      </c>
      <c r="J262" s="23"/>
      <c r="K262" s="13" t="s">
        <v>852</v>
      </c>
      <c r="L262" s="67" t="s">
        <v>853</v>
      </c>
      <c r="M262" s="23"/>
      <c r="N262" s="23"/>
      <c r="O262" s="31" t="s">
        <v>854</v>
      </c>
      <c r="P262" s="26">
        <v>0</v>
      </c>
      <c r="Q262" s="13" t="s">
        <v>781</v>
      </c>
      <c r="R262" s="13" t="s">
        <v>26</v>
      </c>
      <c r="S262" s="26"/>
      <c r="T262" s="26"/>
      <c r="U262" s="26"/>
      <c r="V262" s="13" t="s">
        <v>72</v>
      </c>
      <c r="W262" s="13">
        <v>60</v>
      </c>
      <c r="X262" s="14">
        <v>45106</v>
      </c>
      <c r="Y262" s="14">
        <v>45167</v>
      </c>
      <c r="Z262" s="14"/>
      <c r="AA262" s="13" t="s">
        <v>28</v>
      </c>
      <c r="AB262" s="27" t="s">
        <v>911</v>
      </c>
      <c r="AC262" s="8">
        <v>2023</v>
      </c>
      <c r="AD262" s="8" t="s">
        <v>58</v>
      </c>
    </row>
    <row r="263" spans="1:30" x14ac:dyDescent="0.25">
      <c r="A263" s="29" t="s">
        <v>136</v>
      </c>
      <c r="B263" s="8" t="s">
        <v>23</v>
      </c>
      <c r="C263" s="13" t="s">
        <v>879</v>
      </c>
      <c r="D263" s="8" t="s">
        <v>912</v>
      </c>
      <c r="E263" s="13">
        <f t="shared" si="8"/>
        <v>1</v>
      </c>
      <c r="F263" s="13" t="e">
        <f>VLOOKUP(D263,'[1]GESTIÓN CONTRAC FONAM NACION'!$AC:$AE,2,FALSE)</f>
        <v>#REF!</v>
      </c>
      <c r="G263" s="13" t="e">
        <f t="shared" si="9"/>
        <v>#REF!</v>
      </c>
      <c r="H263" s="21">
        <v>45117</v>
      </c>
      <c r="I263" s="8" t="s">
        <v>913</v>
      </c>
      <c r="J263" s="23"/>
      <c r="K263" s="13" t="s">
        <v>852</v>
      </c>
      <c r="L263" s="67" t="s">
        <v>853</v>
      </c>
      <c r="M263" s="23"/>
      <c r="N263" s="23"/>
      <c r="O263" s="31" t="s">
        <v>854</v>
      </c>
      <c r="P263" s="26">
        <v>0</v>
      </c>
      <c r="Q263" s="13" t="s">
        <v>781</v>
      </c>
      <c r="R263" s="13" t="s">
        <v>55</v>
      </c>
      <c r="S263" s="26"/>
      <c r="T263" s="26"/>
      <c r="U263" s="26"/>
      <c r="V263" s="13" t="s">
        <v>134</v>
      </c>
      <c r="W263" s="13">
        <v>173</v>
      </c>
      <c r="X263" s="14">
        <v>45120</v>
      </c>
      <c r="Y263" s="14">
        <v>45273</v>
      </c>
      <c r="Z263" s="14"/>
      <c r="AA263" s="13" t="s">
        <v>28</v>
      </c>
      <c r="AB263" s="27" t="s">
        <v>914</v>
      </c>
      <c r="AC263" s="8">
        <v>2023</v>
      </c>
      <c r="AD263" s="8" t="s">
        <v>58</v>
      </c>
    </row>
    <row r="264" spans="1:30" x14ac:dyDescent="0.25">
      <c r="A264" s="29" t="s">
        <v>139</v>
      </c>
      <c r="B264" s="8" t="s">
        <v>23</v>
      </c>
      <c r="C264" s="13" t="s">
        <v>879</v>
      </c>
      <c r="D264" s="13" t="s">
        <v>915</v>
      </c>
      <c r="E264" s="13">
        <f t="shared" si="8"/>
        <v>1</v>
      </c>
      <c r="F264" s="13" t="e">
        <f>VLOOKUP(D264,'[1]GESTIÓN CONTRAC FONAM NACION'!$AC:$AE,2,FALSE)</f>
        <v>#REF!</v>
      </c>
      <c r="G264" s="13" t="e">
        <f t="shared" si="9"/>
        <v>#REF!</v>
      </c>
      <c r="H264" s="21">
        <v>45124</v>
      </c>
      <c r="I264" s="13" t="s">
        <v>916</v>
      </c>
      <c r="J264" s="23"/>
      <c r="K264" s="13" t="s">
        <v>852</v>
      </c>
      <c r="L264" s="67" t="s">
        <v>853</v>
      </c>
      <c r="M264" s="23"/>
      <c r="N264" s="23"/>
      <c r="O264" s="31" t="s">
        <v>854</v>
      </c>
      <c r="P264" s="26">
        <v>0</v>
      </c>
      <c r="Q264" s="13" t="s">
        <v>781</v>
      </c>
      <c r="R264" s="13" t="s">
        <v>26</v>
      </c>
      <c r="S264" s="26"/>
      <c r="T264" s="26"/>
      <c r="U264" s="26"/>
      <c r="V264" s="13" t="s">
        <v>27</v>
      </c>
      <c r="W264" s="13">
        <v>153</v>
      </c>
      <c r="X264" s="14">
        <v>45124</v>
      </c>
      <c r="Y264" s="14">
        <v>45290</v>
      </c>
      <c r="Z264" s="14"/>
      <c r="AA264" s="13" t="s">
        <v>28</v>
      </c>
      <c r="AB264" s="27" t="s">
        <v>917</v>
      </c>
      <c r="AC264" s="8">
        <v>2023</v>
      </c>
      <c r="AD264" s="8" t="s">
        <v>58</v>
      </c>
    </row>
    <row r="265" spans="1:30" x14ac:dyDescent="0.25">
      <c r="A265" s="29" t="s">
        <v>143</v>
      </c>
      <c r="B265" s="8" t="s">
        <v>23</v>
      </c>
      <c r="C265" s="13" t="s">
        <v>879</v>
      </c>
      <c r="D265" s="13" t="s">
        <v>918</v>
      </c>
      <c r="E265" s="13">
        <f t="shared" si="8"/>
        <v>2</v>
      </c>
      <c r="F265" s="13" t="e">
        <f>VLOOKUP(D265,'[1]GESTIÓN CONTRAC FONAM NACION'!$AC:$AE,2,FALSE)</f>
        <v>#REF!</v>
      </c>
      <c r="G265" s="13" t="e">
        <f t="shared" si="9"/>
        <v>#REF!</v>
      </c>
      <c r="H265" s="21">
        <v>45135</v>
      </c>
      <c r="I265" s="13" t="s">
        <v>919</v>
      </c>
      <c r="J265" s="23"/>
      <c r="K265" s="13" t="s">
        <v>852</v>
      </c>
      <c r="L265" s="67" t="s">
        <v>853</v>
      </c>
      <c r="M265" s="23"/>
      <c r="N265" s="23"/>
      <c r="O265" s="31" t="s">
        <v>854</v>
      </c>
      <c r="P265" s="26">
        <v>0</v>
      </c>
      <c r="Q265" s="13" t="s">
        <v>54</v>
      </c>
      <c r="R265" s="13" t="s">
        <v>55</v>
      </c>
      <c r="S265" s="114" t="s">
        <v>1454</v>
      </c>
      <c r="T265" s="71"/>
      <c r="U265" s="71">
        <v>36182424</v>
      </c>
      <c r="V265" s="13" t="s">
        <v>111</v>
      </c>
      <c r="W265" s="13">
        <v>128</v>
      </c>
      <c r="X265" s="14">
        <v>45147</v>
      </c>
      <c r="Y265" s="14">
        <v>45275</v>
      </c>
      <c r="Z265" s="14"/>
      <c r="AA265" s="13" t="s">
        <v>28</v>
      </c>
      <c r="AB265" s="27" t="s">
        <v>920</v>
      </c>
      <c r="AC265" s="8">
        <v>2023</v>
      </c>
      <c r="AD265" s="8" t="s">
        <v>58</v>
      </c>
    </row>
    <row r="266" spans="1:30" x14ac:dyDescent="0.25">
      <c r="A266" s="29" t="s">
        <v>147</v>
      </c>
      <c r="B266" s="8" t="s">
        <v>23</v>
      </c>
      <c r="C266" s="13" t="s">
        <v>921</v>
      </c>
      <c r="D266" s="13" t="s">
        <v>922</v>
      </c>
      <c r="E266" s="13">
        <f t="shared" si="8"/>
        <v>3</v>
      </c>
      <c r="F266" s="13" t="e">
        <f>VLOOKUP(D266,'[1]GESTIÓN CONTRAC FONAM NACION'!$AC:$AE,2,FALSE)</f>
        <v>#REF!</v>
      </c>
      <c r="G266" s="13" t="e">
        <f t="shared" si="9"/>
        <v>#REF!</v>
      </c>
      <c r="H266" s="21">
        <v>45139</v>
      </c>
      <c r="I266" s="13" t="s">
        <v>923</v>
      </c>
      <c r="J266" s="23"/>
      <c r="K266" s="13" t="s">
        <v>852</v>
      </c>
      <c r="L266" s="67" t="s">
        <v>853</v>
      </c>
      <c r="M266" s="23"/>
      <c r="N266" s="23"/>
      <c r="O266" s="31" t="s">
        <v>854</v>
      </c>
      <c r="P266" s="26">
        <v>0</v>
      </c>
      <c r="Q266" s="13" t="s">
        <v>781</v>
      </c>
      <c r="R266" s="13" t="s">
        <v>26</v>
      </c>
      <c r="S266" s="26"/>
      <c r="T266" s="26"/>
      <c r="U266" s="26"/>
      <c r="V266" s="13" t="s">
        <v>94</v>
      </c>
      <c r="W266" s="13">
        <v>141</v>
      </c>
      <c r="X266" s="14">
        <v>45149</v>
      </c>
      <c r="Y266" s="14">
        <v>45290</v>
      </c>
      <c r="Z266" s="14"/>
      <c r="AA266" s="13" t="s">
        <v>28</v>
      </c>
      <c r="AB266" s="27" t="s">
        <v>924</v>
      </c>
      <c r="AC266" s="8">
        <v>2023</v>
      </c>
      <c r="AD266" s="8" t="s">
        <v>58</v>
      </c>
    </row>
    <row r="267" spans="1:30" x14ac:dyDescent="0.25">
      <c r="A267" s="29" t="s">
        <v>151</v>
      </c>
      <c r="B267" s="8" t="s">
        <v>23</v>
      </c>
      <c r="C267" s="13" t="s">
        <v>879</v>
      </c>
      <c r="D267" s="13" t="s">
        <v>925</v>
      </c>
      <c r="E267" s="13">
        <f t="shared" si="8"/>
        <v>3</v>
      </c>
      <c r="F267" s="13" t="e">
        <f>VLOOKUP(D267,'[1]GESTIÓN CONTRAC FONAM NACION'!$AC:$AE,2,FALSE)</f>
        <v>#REF!</v>
      </c>
      <c r="G267" s="13" t="e">
        <f t="shared" si="9"/>
        <v>#REF!</v>
      </c>
      <c r="H267" s="21">
        <v>45153</v>
      </c>
      <c r="I267" s="22" t="s">
        <v>926</v>
      </c>
      <c r="J267" s="23"/>
      <c r="K267" s="13" t="s">
        <v>852</v>
      </c>
      <c r="L267" s="67" t="s">
        <v>853</v>
      </c>
      <c r="M267" s="23"/>
      <c r="N267" s="23"/>
      <c r="O267" s="31" t="s">
        <v>854</v>
      </c>
      <c r="P267" s="26">
        <v>0</v>
      </c>
      <c r="Q267" s="13" t="s">
        <v>781</v>
      </c>
      <c r="R267" s="13" t="s">
        <v>26</v>
      </c>
      <c r="S267" s="26"/>
      <c r="T267" s="26"/>
      <c r="U267" s="26"/>
      <c r="V267" s="13" t="s">
        <v>72</v>
      </c>
      <c r="W267" s="13">
        <v>137</v>
      </c>
      <c r="X267" s="14">
        <v>45061</v>
      </c>
      <c r="Y267" s="14">
        <v>45290</v>
      </c>
      <c r="Z267" s="14"/>
      <c r="AA267" s="15" t="s">
        <v>28</v>
      </c>
      <c r="AB267" s="27" t="s">
        <v>44</v>
      </c>
      <c r="AC267" s="8">
        <v>2023</v>
      </c>
      <c r="AD267" s="8" t="s">
        <v>58</v>
      </c>
    </row>
    <row r="268" spans="1:30" x14ac:dyDescent="0.25">
      <c r="A268" s="29" t="s">
        <v>156</v>
      </c>
      <c r="B268" s="8" t="s">
        <v>23</v>
      </c>
      <c r="C268" s="13" t="s">
        <v>879</v>
      </c>
      <c r="D268" s="8" t="s">
        <v>927</v>
      </c>
      <c r="E268" s="13">
        <f t="shared" si="8"/>
        <v>1</v>
      </c>
      <c r="F268" s="13" t="e">
        <f>VLOOKUP(D268,'[1]GESTIÓN CONTRAC FONAM NACION'!$AC:$AE,2,FALSE)</f>
        <v>#REF!</v>
      </c>
      <c r="G268" s="13" t="e">
        <f t="shared" si="9"/>
        <v>#REF!</v>
      </c>
      <c r="H268" s="21">
        <v>45114</v>
      </c>
      <c r="I268" s="15" t="s">
        <v>928</v>
      </c>
      <c r="J268" s="23"/>
      <c r="K268" s="13" t="s">
        <v>852</v>
      </c>
      <c r="L268" s="67" t="s">
        <v>853</v>
      </c>
      <c r="M268" s="23"/>
      <c r="N268" s="23"/>
      <c r="O268" s="31">
        <v>2000000</v>
      </c>
      <c r="P268" s="26">
        <v>0</v>
      </c>
      <c r="Q268" s="13" t="s">
        <v>781</v>
      </c>
      <c r="R268" s="13" t="s">
        <v>26</v>
      </c>
      <c r="S268" s="55"/>
      <c r="T268" s="55"/>
      <c r="U268" s="55"/>
      <c r="V268" s="15" t="s">
        <v>134</v>
      </c>
      <c r="W268" s="15">
        <v>60</v>
      </c>
      <c r="X268" s="14">
        <v>45117</v>
      </c>
      <c r="Y268" s="14">
        <v>45176</v>
      </c>
      <c r="Z268" s="15"/>
      <c r="AA268" s="15" t="s">
        <v>28</v>
      </c>
      <c r="AB268" s="27" t="s">
        <v>929</v>
      </c>
      <c r="AC268" s="8">
        <v>2023</v>
      </c>
      <c r="AD268" s="8" t="s">
        <v>58</v>
      </c>
    </row>
    <row r="269" spans="1:30" x14ac:dyDescent="0.25">
      <c r="A269" s="29" t="s">
        <v>160</v>
      </c>
      <c r="B269" s="8" t="s">
        <v>23</v>
      </c>
      <c r="C269" s="13" t="s">
        <v>879</v>
      </c>
      <c r="D269" s="13" t="s">
        <v>930</v>
      </c>
      <c r="E269" s="13">
        <f t="shared" si="8"/>
        <v>1</v>
      </c>
      <c r="F269" s="13" t="e">
        <f>VLOOKUP(D269,'[1]GESTIÓN CONTRAC FONAM NACION'!$AC:$AE,2,FALSE)</f>
        <v>#REF!</v>
      </c>
      <c r="G269" s="13" t="e">
        <f t="shared" si="9"/>
        <v>#REF!</v>
      </c>
      <c r="H269" s="21">
        <v>45161</v>
      </c>
      <c r="I269" s="15" t="s">
        <v>931</v>
      </c>
      <c r="J269" s="23"/>
      <c r="K269" s="13" t="s">
        <v>852</v>
      </c>
      <c r="L269" s="67" t="s">
        <v>853</v>
      </c>
      <c r="M269" s="23"/>
      <c r="N269" s="23"/>
      <c r="O269" s="31" t="s">
        <v>854</v>
      </c>
      <c r="P269" s="26">
        <v>0</v>
      </c>
      <c r="Q269" s="13" t="s">
        <v>781</v>
      </c>
      <c r="R269" s="13" t="s">
        <v>26</v>
      </c>
      <c r="S269" s="26"/>
      <c r="T269" s="26"/>
      <c r="U269" s="26"/>
      <c r="V269" s="13" t="s">
        <v>763</v>
      </c>
      <c r="W269" s="13">
        <v>120</v>
      </c>
      <c r="X269" s="14">
        <v>45162</v>
      </c>
      <c r="Y269" s="14">
        <v>45284</v>
      </c>
      <c r="Z269" s="14"/>
      <c r="AA269" s="13" t="s">
        <v>28</v>
      </c>
      <c r="AB269" s="27" t="s">
        <v>932</v>
      </c>
      <c r="AC269" s="8">
        <v>2023</v>
      </c>
      <c r="AD269" s="8" t="s">
        <v>58</v>
      </c>
    </row>
    <row r="270" spans="1:30" x14ac:dyDescent="0.25">
      <c r="A270" s="29" t="s">
        <v>164</v>
      </c>
      <c r="B270" s="8" t="s">
        <v>23</v>
      </c>
      <c r="C270" s="13" t="s">
        <v>933</v>
      </c>
      <c r="D270" s="73" t="s">
        <v>934</v>
      </c>
      <c r="E270" s="13">
        <f t="shared" si="8"/>
        <v>1</v>
      </c>
      <c r="F270" s="13" t="e">
        <f>VLOOKUP(D270,'[1]GESTIÓN CONTRAC FONAM NACION'!$AC:$AE,2,FALSE)</f>
        <v>#REF!</v>
      </c>
      <c r="G270" s="13" t="e">
        <f t="shared" si="9"/>
        <v>#REF!</v>
      </c>
      <c r="H270" s="21">
        <v>45180</v>
      </c>
      <c r="I270" s="74" t="s">
        <v>935</v>
      </c>
      <c r="J270" s="23"/>
      <c r="K270" s="13" t="s">
        <v>852</v>
      </c>
      <c r="L270" s="67" t="s">
        <v>853</v>
      </c>
      <c r="M270" s="23"/>
      <c r="N270" s="23"/>
      <c r="O270" s="31" t="s">
        <v>854</v>
      </c>
      <c r="P270" s="26">
        <v>0</v>
      </c>
      <c r="Q270" s="13" t="s">
        <v>781</v>
      </c>
      <c r="R270" s="13" t="s">
        <v>55</v>
      </c>
      <c r="S270" s="114" t="s">
        <v>1455</v>
      </c>
      <c r="T270" s="71"/>
      <c r="U270" s="71">
        <v>6804676</v>
      </c>
      <c r="V270" s="13" t="s">
        <v>936</v>
      </c>
      <c r="W270" s="13">
        <v>60</v>
      </c>
      <c r="X270" s="14">
        <v>45181</v>
      </c>
      <c r="Y270" s="14">
        <v>45242</v>
      </c>
      <c r="Z270" s="14"/>
      <c r="AA270" s="13" t="s">
        <v>28</v>
      </c>
      <c r="AB270" s="27" t="s">
        <v>44</v>
      </c>
      <c r="AC270" s="8">
        <v>2023</v>
      </c>
      <c r="AD270" s="8" t="s">
        <v>58</v>
      </c>
    </row>
    <row r="271" spans="1:30" x14ac:dyDescent="0.25">
      <c r="A271" s="29" t="s">
        <v>22</v>
      </c>
      <c r="B271" s="8" t="s">
        <v>23</v>
      </c>
      <c r="C271" s="13" t="s">
        <v>860</v>
      </c>
      <c r="D271" s="15" t="s">
        <v>937</v>
      </c>
      <c r="E271" s="13">
        <f t="shared" si="8"/>
        <v>1</v>
      </c>
      <c r="F271" s="13" t="e">
        <f>VLOOKUP(D271,'[1]GESTIÓN CONTRAC FONAM NACION'!$AC:$AE,2,FALSE)</f>
        <v>#REF!</v>
      </c>
      <c r="G271" s="13" t="e">
        <f t="shared" si="9"/>
        <v>#REF!</v>
      </c>
      <c r="H271" s="21">
        <v>45016</v>
      </c>
      <c r="I271" s="15" t="s">
        <v>938</v>
      </c>
      <c r="J271" s="23"/>
      <c r="K271" s="13" t="s">
        <v>852</v>
      </c>
      <c r="L271" s="75" t="s">
        <v>939</v>
      </c>
      <c r="M271" s="23"/>
      <c r="N271" s="23"/>
      <c r="O271" s="59">
        <v>636900</v>
      </c>
      <c r="P271" s="26">
        <v>0</v>
      </c>
      <c r="Q271" s="13" t="s">
        <v>54</v>
      </c>
      <c r="R271" s="13" t="s">
        <v>55</v>
      </c>
      <c r="S271" s="55"/>
      <c r="T271" s="55"/>
      <c r="U271" s="55"/>
      <c r="V271" s="15" t="s">
        <v>129</v>
      </c>
      <c r="W271" s="15">
        <v>60</v>
      </c>
      <c r="X271" s="14">
        <v>45016</v>
      </c>
      <c r="Y271" s="14">
        <v>45076</v>
      </c>
      <c r="Z271" s="15"/>
      <c r="AA271" s="13" t="s">
        <v>28</v>
      </c>
      <c r="AB271" s="27" t="s">
        <v>940</v>
      </c>
      <c r="AC271" s="8">
        <v>2023</v>
      </c>
      <c r="AD271" s="8" t="s">
        <v>58</v>
      </c>
    </row>
    <row r="272" spans="1:30" x14ac:dyDescent="0.25">
      <c r="A272" s="9" t="s">
        <v>37</v>
      </c>
      <c r="B272" s="8" t="s">
        <v>23</v>
      </c>
      <c r="C272" s="13" t="s">
        <v>860</v>
      </c>
      <c r="D272" s="8" t="s">
        <v>941</v>
      </c>
      <c r="E272" s="13">
        <f t="shared" si="8"/>
        <v>2</v>
      </c>
      <c r="F272" s="13" t="e">
        <f>VLOOKUP(D272,'[1]GESTIÓN CONTRAC FONAM NACION'!$AC:$AE,2,FALSE)</f>
        <v>#REF!</v>
      </c>
      <c r="G272" s="13" t="e">
        <f t="shared" si="9"/>
        <v>#REF!</v>
      </c>
      <c r="H272" s="21">
        <v>45030</v>
      </c>
      <c r="I272" s="15" t="s">
        <v>942</v>
      </c>
      <c r="J272" s="23"/>
      <c r="K272" s="13" t="s">
        <v>852</v>
      </c>
      <c r="L272" s="76" t="s">
        <v>939</v>
      </c>
      <c r="M272" s="23"/>
      <c r="N272" s="23"/>
      <c r="O272" s="59">
        <v>1745545.35</v>
      </c>
      <c r="P272" s="26">
        <v>0</v>
      </c>
      <c r="Q272" s="13" t="s">
        <v>781</v>
      </c>
      <c r="R272" s="13" t="s">
        <v>26</v>
      </c>
      <c r="S272" s="26"/>
      <c r="T272" s="26"/>
      <c r="U272" s="26"/>
      <c r="V272" s="13" t="s">
        <v>116</v>
      </c>
      <c r="W272" s="13">
        <v>91</v>
      </c>
      <c r="X272" s="14">
        <v>45030</v>
      </c>
      <c r="Y272" s="14">
        <v>45121</v>
      </c>
      <c r="Z272" s="14"/>
      <c r="AA272" s="13" t="s">
        <v>28</v>
      </c>
      <c r="AB272" s="27" t="s">
        <v>943</v>
      </c>
      <c r="AC272" s="8">
        <v>2023</v>
      </c>
      <c r="AD272" s="8" t="s">
        <v>58</v>
      </c>
    </row>
    <row r="273" spans="1:30" x14ac:dyDescent="0.25">
      <c r="A273" s="29" t="s">
        <v>41</v>
      </c>
      <c r="B273" s="8" t="s">
        <v>23</v>
      </c>
      <c r="C273" s="13" t="s">
        <v>856</v>
      </c>
      <c r="D273" s="13" t="s">
        <v>944</v>
      </c>
      <c r="E273" s="13">
        <f t="shared" si="8"/>
        <v>1</v>
      </c>
      <c r="F273" s="13" t="e">
        <f>VLOOKUP(D273,'[1]GESTIÓN CONTRAC FONAM NACION'!$AC:$AE,2,FALSE)</f>
        <v>#REF!</v>
      </c>
      <c r="G273" s="13" t="e">
        <f t="shared" si="9"/>
        <v>#REF!</v>
      </c>
      <c r="H273" s="21">
        <v>45034</v>
      </c>
      <c r="I273" s="13" t="s">
        <v>945</v>
      </c>
      <c r="J273" s="23"/>
      <c r="K273" s="13" t="s">
        <v>852</v>
      </c>
      <c r="L273" s="75" t="s">
        <v>939</v>
      </c>
      <c r="M273" s="23"/>
      <c r="N273" s="23"/>
      <c r="O273" s="59">
        <v>4000000</v>
      </c>
      <c r="P273" s="26">
        <v>0</v>
      </c>
      <c r="Q273" s="13" t="s">
        <v>781</v>
      </c>
      <c r="R273" s="13" t="s">
        <v>26</v>
      </c>
      <c r="S273" s="26"/>
      <c r="T273" s="26"/>
      <c r="U273" s="26"/>
      <c r="V273" s="13" t="s">
        <v>111</v>
      </c>
      <c r="W273" s="13">
        <v>60</v>
      </c>
      <c r="X273" s="14">
        <v>45034</v>
      </c>
      <c r="Y273" s="14">
        <v>45094</v>
      </c>
      <c r="Z273" s="14"/>
      <c r="AA273" s="13" t="s">
        <v>28</v>
      </c>
      <c r="AB273" s="27" t="s">
        <v>946</v>
      </c>
      <c r="AC273" s="8">
        <v>2023</v>
      </c>
      <c r="AD273" s="8" t="s">
        <v>58</v>
      </c>
    </row>
    <row r="274" spans="1:30" x14ac:dyDescent="0.25">
      <c r="A274" s="29" t="s">
        <v>65</v>
      </c>
      <c r="B274" s="8" t="s">
        <v>23</v>
      </c>
      <c r="C274" s="13" t="s">
        <v>947</v>
      </c>
      <c r="D274" s="13" t="s">
        <v>948</v>
      </c>
      <c r="E274" s="13">
        <f t="shared" si="8"/>
        <v>1</v>
      </c>
      <c r="F274" s="13" t="e">
        <f>VLOOKUP(D274,'[1]GESTIÓN CONTRAC FONAM NACION'!$AC:$AE,2,FALSE)</f>
        <v>#REF!</v>
      </c>
      <c r="G274" s="13" t="e">
        <f t="shared" si="9"/>
        <v>#REF!</v>
      </c>
      <c r="H274" s="21">
        <v>45035</v>
      </c>
      <c r="I274" s="15" t="s">
        <v>949</v>
      </c>
      <c r="J274" s="23"/>
      <c r="K274" s="13" t="s">
        <v>852</v>
      </c>
      <c r="L274" s="75" t="s">
        <v>939</v>
      </c>
      <c r="M274" s="23"/>
      <c r="N274" s="23"/>
      <c r="O274" s="59">
        <v>3946899.93</v>
      </c>
      <c r="P274" s="26">
        <v>0</v>
      </c>
      <c r="Q274" s="13" t="s">
        <v>781</v>
      </c>
      <c r="R274" s="13" t="s">
        <v>26</v>
      </c>
      <c r="S274" s="26"/>
      <c r="T274" s="26"/>
      <c r="U274" s="26"/>
      <c r="V274" s="13" t="s">
        <v>116</v>
      </c>
      <c r="W274" s="13">
        <v>120</v>
      </c>
      <c r="X274" s="14">
        <v>45035</v>
      </c>
      <c r="Y274" s="14">
        <v>45156</v>
      </c>
      <c r="Z274" s="14"/>
      <c r="AA274" s="13" t="s">
        <v>28</v>
      </c>
      <c r="AB274" s="27" t="s">
        <v>950</v>
      </c>
      <c r="AC274" s="8">
        <v>2023</v>
      </c>
      <c r="AD274" s="8" t="s">
        <v>58</v>
      </c>
    </row>
    <row r="275" spans="1:30" x14ac:dyDescent="0.25">
      <c r="A275" s="29" t="s">
        <v>69</v>
      </c>
      <c r="B275" s="8" t="s">
        <v>23</v>
      </c>
      <c r="C275" s="13" t="s">
        <v>951</v>
      </c>
      <c r="D275" s="15" t="s">
        <v>922</v>
      </c>
      <c r="E275" s="13">
        <f t="shared" si="8"/>
        <v>3</v>
      </c>
      <c r="F275" s="13" t="e">
        <f>VLOOKUP(D275,'[1]GESTIÓN CONTRAC FONAM NACION'!$AC:$AE,2,FALSE)</f>
        <v>#REF!</v>
      </c>
      <c r="G275" s="13" t="e">
        <f t="shared" si="9"/>
        <v>#REF!</v>
      </c>
      <c r="H275" s="21">
        <v>45035</v>
      </c>
      <c r="I275" s="13" t="s">
        <v>952</v>
      </c>
      <c r="J275" s="23"/>
      <c r="K275" s="13" t="s">
        <v>852</v>
      </c>
      <c r="L275" s="75" t="s">
        <v>939</v>
      </c>
      <c r="M275" s="23"/>
      <c r="N275" s="23"/>
      <c r="O275" s="59">
        <v>4119800</v>
      </c>
      <c r="P275" s="26">
        <v>0</v>
      </c>
      <c r="Q275" s="13" t="s">
        <v>781</v>
      </c>
      <c r="R275" s="13" t="s">
        <v>26</v>
      </c>
      <c r="S275" s="26"/>
      <c r="T275" s="26"/>
      <c r="U275" s="26"/>
      <c r="V275" s="13" t="s">
        <v>116</v>
      </c>
      <c r="W275" s="13">
        <v>60</v>
      </c>
      <c r="X275" s="14">
        <v>45035</v>
      </c>
      <c r="Y275" s="14">
        <v>45095</v>
      </c>
      <c r="Z275" s="14"/>
      <c r="AA275" s="13" t="s">
        <v>28</v>
      </c>
      <c r="AB275" s="27" t="s">
        <v>953</v>
      </c>
      <c r="AC275" s="8">
        <v>2023</v>
      </c>
      <c r="AD275" s="8" t="s">
        <v>58</v>
      </c>
    </row>
    <row r="276" spans="1:30" x14ac:dyDescent="0.25">
      <c r="A276" s="29" t="s">
        <v>74</v>
      </c>
      <c r="B276" s="8" t="s">
        <v>23</v>
      </c>
      <c r="C276" s="13" t="s">
        <v>954</v>
      </c>
      <c r="D276" s="15" t="s">
        <v>922</v>
      </c>
      <c r="E276" s="13">
        <f t="shared" si="8"/>
        <v>3</v>
      </c>
      <c r="F276" s="13" t="e">
        <f>VLOOKUP(D276,'[1]GESTIÓN CONTRAC FONAM NACION'!$AC:$AE,2,FALSE)</f>
        <v>#REF!</v>
      </c>
      <c r="G276" s="13" t="e">
        <f t="shared" si="9"/>
        <v>#REF!</v>
      </c>
      <c r="H276" s="21">
        <v>45035</v>
      </c>
      <c r="I276" s="15" t="s">
        <v>955</v>
      </c>
      <c r="J276" s="23"/>
      <c r="K276" s="13" t="s">
        <v>852</v>
      </c>
      <c r="L276" s="75" t="s">
        <v>939</v>
      </c>
      <c r="M276" s="23"/>
      <c r="N276" s="23"/>
      <c r="O276" s="59">
        <v>3506950</v>
      </c>
      <c r="P276" s="26">
        <v>0</v>
      </c>
      <c r="Q276" s="13" t="s">
        <v>781</v>
      </c>
      <c r="R276" s="13" t="s">
        <v>26</v>
      </c>
      <c r="S276" s="26"/>
      <c r="T276" s="26"/>
      <c r="U276" s="26"/>
      <c r="V276" s="13" t="s">
        <v>116</v>
      </c>
      <c r="W276" s="13">
        <v>60</v>
      </c>
      <c r="X276" s="14">
        <v>45035</v>
      </c>
      <c r="Y276" s="14">
        <v>45095</v>
      </c>
      <c r="Z276" s="14"/>
      <c r="AA276" s="13" t="s">
        <v>28</v>
      </c>
      <c r="AB276" s="27" t="s">
        <v>956</v>
      </c>
      <c r="AC276" s="8">
        <v>2023</v>
      </c>
      <c r="AD276" s="8" t="s">
        <v>58</v>
      </c>
    </row>
    <row r="277" spans="1:30" ht="165" x14ac:dyDescent="0.25">
      <c r="A277" s="29" t="s">
        <v>78</v>
      </c>
      <c r="B277" s="8" t="s">
        <v>23</v>
      </c>
      <c r="C277" s="15" t="s">
        <v>957</v>
      </c>
      <c r="D277" s="15" t="s">
        <v>880</v>
      </c>
      <c r="E277" s="13">
        <f t="shared" si="8"/>
        <v>2</v>
      </c>
      <c r="F277" s="13" t="e">
        <f>VLOOKUP(D277,'[1]GESTIÓN CONTRAC FONAM NACION'!$AC:$AE,2,FALSE)</f>
        <v>#REF!</v>
      </c>
      <c r="G277" s="13" t="e">
        <f t="shared" si="9"/>
        <v>#REF!</v>
      </c>
      <c r="H277" s="21">
        <v>45037</v>
      </c>
      <c r="I277" s="77" t="s">
        <v>958</v>
      </c>
      <c r="J277" s="23"/>
      <c r="K277" s="13" t="s">
        <v>852</v>
      </c>
      <c r="L277" s="75" t="s">
        <v>939</v>
      </c>
      <c r="M277" s="23"/>
      <c r="N277" s="23"/>
      <c r="O277" s="59">
        <v>848000</v>
      </c>
      <c r="P277" s="26">
        <v>0</v>
      </c>
      <c r="Q277" s="13" t="s">
        <v>781</v>
      </c>
      <c r="R277" s="13" t="s">
        <v>26</v>
      </c>
      <c r="S277" s="26"/>
      <c r="T277" s="26"/>
      <c r="U277" s="26"/>
      <c r="V277" s="13" t="s">
        <v>874</v>
      </c>
      <c r="W277" s="13">
        <v>60</v>
      </c>
      <c r="X277" s="14">
        <v>45037</v>
      </c>
      <c r="Y277" s="14">
        <v>45097</v>
      </c>
      <c r="Z277" s="14"/>
      <c r="AA277" s="13" t="s">
        <v>28</v>
      </c>
      <c r="AB277" s="27" t="s">
        <v>959</v>
      </c>
      <c r="AC277" s="8">
        <v>2023</v>
      </c>
      <c r="AD277" s="8" t="s">
        <v>58</v>
      </c>
    </row>
    <row r="278" spans="1:30" x14ac:dyDescent="0.25">
      <c r="A278" s="9" t="s">
        <v>82</v>
      </c>
      <c r="B278" s="8" t="s">
        <v>23</v>
      </c>
      <c r="C278" s="13" t="s">
        <v>856</v>
      </c>
      <c r="D278" s="13" t="s">
        <v>960</v>
      </c>
      <c r="E278" s="13">
        <f t="shared" si="8"/>
        <v>1</v>
      </c>
      <c r="F278" s="13" t="e">
        <f>VLOOKUP(D278,'[1]GESTIÓN CONTRAC FONAM NACION'!$AC:$AE,2,FALSE)</f>
        <v>#REF!</v>
      </c>
      <c r="G278" s="13" t="e">
        <f t="shared" si="9"/>
        <v>#REF!</v>
      </c>
      <c r="H278" s="21">
        <v>45041</v>
      </c>
      <c r="I278" s="56" t="s">
        <v>961</v>
      </c>
      <c r="J278" s="23"/>
      <c r="K278" s="13" t="s">
        <v>852</v>
      </c>
      <c r="L278" s="76" t="s">
        <v>939</v>
      </c>
      <c r="M278" s="23"/>
      <c r="N278" s="23"/>
      <c r="O278" s="59">
        <v>2000000</v>
      </c>
      <c r="P278" s="26">
        <v>0</v>
      </c>
      <c r="Q278" s="13" t="s">
        <v>781</v>
      </c>
      <c r="R278" s="13" t="s">
        <v>26</v>
      </c>
      <c r="S278" s="26"/>
      <c r="T278" s="26"/>
      <c r="U278" s="26"/>
      <c r="V278" s="13" t="s">
        <v>72</v>
      </c>
      <c r="W278" s="13">
        <v>91</v>
      </c>
      <c r="X278" s="14">
        <v>45042</v>
      </c>
      <c r="Y278" s="14">
        <v>45132</v>
      </c>
      <c r="Z278" s="14"/>
      <c r="AA278" s="13" t="s">
        <v>28</v>
      </c>
      <c r="AB278" s="27" t="s">
        <v>962</v>
      </c>
      <c r="AC278" s="8">
        <v>2023</v>
      </c>
      <c r="AD278" s="8" t="s">
        <v>58</v>
      </c>
    </row>
    <row r="279" spans="1:30" x14ac:dyDescent="0.25">
      <c r="A279" s="29" t="s">
        <v>87</v>
      </c>
      <c r="B279" s="8" t="s">
        <v>23</v>
      </c>
      <c r="C279" s="13" t="s">
        <v>856</v>
      </c>
      <c r="D279" s="13" t="s">
        <v>963</v>
      </c>
      <c r="E279" s="13">
        <f t="shared" si="8"/>
        <v>1</v>
      </c>
      <c r="F279" s="13" t="e">
        <f>VLOOKUP(D279,'[1]GESTIÓN CONTRAC FONAM NACION'!$AC:$AE,2,FALSE)</f>
        <v>#REF!</v>
      </c>
      <c r="G279" s="13" t="e">
        <f t="shared" si="9"/>
        <v>#REF!</v>
      </c>
      <c r="H279" s="21">
        <v>45041</v>
      </c>
      <c r="I279" s="56" t="s">
        <v>964</v>
      </c>
      <c r="J279" s="23"/>
      <c r="K279" s="13" t="s">
        <v>852</v>
      </c>
      <c r="L279" s="76" t="s">
        <v>939</v>
      </c>
      <c r="M279" s="23"/>
      <c r="N279" s="23"/>
      <c r="O279" s="59">
        <v>2000000</v>
      </c>
      <c r="P279" s="26">
        <v>0</v>
      </c>
      <c r="Q279" s="13" t="s">
        <v>781</v>
      </c>
      <c r="R279" s="13" t="s">
        <v>26</v>
      </c>
      <c r="S279" s="26"/>
      <c r="T279" s="26"/>
      <c r="U279" s="26"/>
      <c r="V279" s="13" t="s">
        <v>111</v>
      </c>
      <c r="W279" s="13">
        <v>30</v>
      </c>
      <c r="X279" s="14">
        <v>45041</v>
      </c>
      <c r="Y279" s="14">
        <v>45071</v>
      </c>
      <c r="Z279" s="14"/>
      <c r="AA279" s="13" t="s">
        <v>28</v>
      </c>
      <c r="AB279" s="27" t="s">
        <v>965</v>
      </c>
      <c r="AC279" s="8">
        <v>2023</v>
      </c>
      <c r="AD279" s="8" t="s">
        <v>58</v>
      </c>
    </row>
    <row r="280" spans="1:30" x14ac:dyDescent="0.25">
      <c r="A280" s="29" t="s">
        <v>91</v>
      </c>
      <c r="B280" s="8" t="s">
        <v>23</v>
      </c>
      <c r="C280" s="13" t="s">
        <v>860</v>
      </c>
      <c r="D280" s="13" t="s">
        <v>966</v>
      </c>
      <c r="E280" s="13">
        <f t="shared" si="8"/>
        <v>2</v>
      </c>
      <c r="F280" s="13" t="e">
        <f>VLOOKUP(D280,'[1]GESTIÓN CONTRAC FONAM NACION'!$AC:$AE,2,FALSE)</f>
        <v>#REF!</v>
      </c>
      <c r="G280" s="13" t="e">
        <f t="shared" si="9"/>
        <v>#REF!</v>
      </c>
      <c r="H280" s="21">
        <v>45063</v>
      </c>
      <c r="I280" s="56" t="s">
        <v>967</v>
      </c>
      <c r="J280" s="23"/>
      <c r="K280" s="13" t="s">
        <v>852</v>
      </c>
      <c r="L280" s="76" t="s">
        <v>939</v>
      </c>
      <c r="M280" s="23"/>
      <c r="N280" s="23"/>
      <c r="O280" s="59">
        <v>3463476</v>
      </c>
      <c r="P280" s="26">
        <v>0</v>
      </c>
      <c r="Q280" s="13" t="s">
        <v>781</v>
      </c>
      <c r="R280" s="13" t="s">
        <v>26</v>
      </c>
      <c r="S280" s="26"/>
      <c r="T280" s="26"/>
      <c r="U280" s="26"/>
      <c r="V280" s="13" t="s">
        <v>111</v>
      </c>
      <c r="W280" s="13">
        <v>92</v>
      </c>
      <c r="X280" s="14">
        <v>45064</v>
      </c>
      <c r="Y280" s="14">
        <v>45155</v>
      </c>
      <c r="Z280" s="14"/>
      <c r="AA280" s="13" t="s">
        <v>28</v>
      </c>
      <c r="AB280" s="27" t="s">
        <v>968</v>
      </c>
      <c r="AC280" s="8">
        <v>2023</v>
      </c>
      <c r="AD280" s="8" t="s">
        <v>58</v>
      </c>
    </row>
    <row r="281" spans="1:30" x14ac:dyDescent="0.25">
      <c r="A281" s="29" t="s">
        <v>96</v>
      </c>
      <c r="B281" s="8" t="s">
        <v>23</v>
      </c>
      <c r="C281" s="13" t="s">
        <v>969</v>
      </c>
      <c r="D281" s="70" t="s">
        <v>970</v>
      </c>
      <c r="E281" s="13">
        <f t="shared" si="8"/>
        <v>1</v>
      </c>
      <c r="F281" s="13" t="e">
        <f>VLOOKUP(D281,'[1]GESTIÓN CONTRAC FONAM NACION'!$AC:$AE,2,FALSE)</f>
        <v>#REF!</v>
      </c>
      <c r="G281" s="13" t="e">
        <f t="shared" si="9"/>
        <v>#REF!</v>
      </c>
      <c r="H281" s="21">
        <v>45072</v>
      </c>
      <c r="I281" s="13" t="s">
        <v>971</v>
      </c>
      <c r="J281" s="23"/>
      <c r="K281" s="13" t="s">
        <v>852</v>
      </c>
      <c r="L281" s="76" t="s">
        <v>939</v>
      </c>
      <c r="M281" s="23"/>
      <c r="N281" s="23"/>
      <c r="O281" s="59">
        <v>790000</v>
      </c>
      <c r="P281" s="26">
        <v>0</v>
      </c>
      <c r="Q281" s="13" t="s">
        <v>781</v>
      </c>
      <c r="R281" s="13" t="s">
        <v>26</v>
      </c>
      <c r="S281" s="26"/>
      <c r="T281" s="26"/>
      <c r="U281" s="26"/>
      <c r="V281" s="13" t="s">
        <v>279</v>
      </c>
      <c r="W281" s="13">
        <v>30</v>
      </c>
      <c r="X281" s="14">
        <v>45072</v>
      </c>
      <c r="Y281" s="14">
        <v>45103</v>
      </c>
      <c r="Z281" s="14"/>
      <c r="AA281" s="13" t="s">
        <v>28</v>
      </c>
      <c r="AB281" s="27" t="s">
        <v>972</v>
      </c>
      <c r="AC281" s="8">
        <v>2023</v>
      </c>
      <c r="AD281" s="8" t="s">
        <v>58</v>
      </c>
    </row>
    <row r="282" spans="1:30" x14ac:dyDescent="0.25">
      <c r="A282" s="29" t="s">
        <v>103</v>
      </c>
      <c r="B282" s="8" t="s">
        <v>23</v>
      </c>
      <c r="C282" s="13" t="s">
        <v>947</v>
      </c>
      <c r="D282" s="13" t="s">
        <v>909</v>
      </c>
      <c r="E282" s="13">
        <f t="shared" si="8"/>
        <v>2</v>
      </c>
      <c r="F282" s="13" t="e">
        <f>VLOOKUP(D282,'[1]GESTIÓN CONTRAC FONAM NACION'!$AC:$AE,2,FALSE)</f>
        <v>#REF!</v>
      </c>
      <c r="G282" s="13" t="e">
        <f t="shared" si="9"/>
        <v>#REF!</v>
      </c>
      <c r="H282" s="21">
        <v>45084</v>
      </c>
      <c r="I282" s="13" t="s">
        <v>973</v>
      </c>
      <c r="J282" s="23"/>
      <c r="K282" s="13" t="s">
        <v>852</v>
      </c>
      <c r="L282" s="76" t="s">
        <v>939</v>
      </c>
      <c r="M282" s="23"/>
      <c r="N282" s="23"/>
      <c r="O282" s="31">
        <v>2888600</v>
      </c>
      <c r="P282" s="26">
        <v>0</v>
      </c>
      <c r="Q282" s="13" t="s">
        <v>781</v>
      </c>
      <c r="R282" s="13" t="s">
        <v>26</v>
      </c>
      <c r="S282" s="26"/>
      <c r="T282" s="26"/>
      <c r="U282" s="26"/>
      <c r="V282" s="13" t="s">
        <v>111</v>
      </c>
      <c r="W282" s="13">
        <v>60</v>
      </c>
      <c r="X282" s="14">
        <v>45084</v>
      </c>
      <c r="Y282" s="14">
        <v>45145</v>
      </c>
      <c r="Z282" s="14"/>
      <c r="AA282" s="13" t="s">
        <v>28</v>
      </c>
      <c r="AB282" s="27" t="s">
        <v>974</v>
      </c>
      <c r="AC282" s="8">
        <v>2023</v>
      </c>
      <c r="AD282" s="8" t="s">
        <v>58</v>
      </c>
    </row>
    <row r="283" spans="1:30" x14ac:dyDescent="0.25">
      <c r="A283" s="29" t="s">
        <v>108</v>
      </c>
      <c r="B283" s="8" t="s">
        <v>23</v>
      </c>
      <c r="C283" s="13" t="s">
        <v>860</v>
      </c>
      <c r="D283" s="8" t="s">
        <v>975</v>
      </c>
      <c r="E283" s="13">
        <f t="shared" si="8"/>
        <v>1</v>
      </c>
      <c r="F283" s="13" t="e">
        <f>VLOOKUP(D283,'[1]GESTIÓN CONTRAC FONAM NACION'!$AC:$AE,2,FALSE)</f>
        <v>#REF!</v>
      </c>
      <c r="G283" s="13" t="e">
        <f t="shared" si="9"/>
        <v>#REF!</v>
      </c>
      <c r="H283" s="21">
        <v>45086</v>
      </c>
      <c r="I283" s="58" t="s">
        <v>976</v>
      </c>
      <c r="J283" s="23"/>
      <c r="K283" s="13" t="s">
        <v>852</v>
      </c>
      <c r="L283" s="76" t="s">
        <v>939</v>
      </c>
      <c r="M283" s="23"/>
      <c r="N283" s="23"/>
      <c r="O283" s="59">
        <v>1588845</v>
      </c>
      <c r="P283" s="26">
        <v>0</v>
      </c>
      <c r="Q283" s="13" t="s">
        <v>781</v>
      </c>
      <c r="R283" s="13" t="s">
        <v>26</v>
      </c>
      <c r="S283" s="26"/>
      <c r="T283" s="26"/>
      <c r="U283" s="26"/>
      <c r="V283" s="13" t="s">
        <v>279</v>
      </c>
      <c r="W283" s="13">
        <v>60</v>
      </c>
      <c r="X283" s="14">
        <v>45086</v>
      </c>
      <c r="Y283" s="14">
        <v>45116</v>
      </c>
      <c r="Z283" s="14"/>
      <c r="AA283" s="13" t="s">
        <v>28</v>
      </c>
      <c r="AB283" s="27" t="s">
        <v>977</v>
      </c>
      <c r="AC283" s="8">
        <v>2023</v>
      </c>
      <c r="AD283" s="8" t="s">
        <v>58</v>
      </c>
    </row>
    <row r="284" spans="1:30" x14ac:dyDescent="0.25">
      <c r="A284" s="29" t="s">
        <v>113</v>
      </c>
      <c r="B284" s="8" t="s">
        <v>23</v>
      </c>
      <c r="C284" s="13" t="s">
        <v>969</v>
      </c>
      <c r="D284" s="13" t="s">
        <v>978</v>
      </c>
      <c r="E284" s="13">
        <f t="shared" si="8"/>
        <v>2</v>
      </c>
      <c r="F284" s="13" t="e">
        <f>VLOOKUP(D284,'[1]GESTIÓN CONTRAC FONAM NACION'!$AC:$AE,2,FALSE)</f>
        <v>#REF!</v>
      </c>
      <c r="G284" s="13" t="e">
        <f t="shared" si="9"/>
        <v>#REF!</v>
      </c>
      <c r="H284" s="21">
        <v>45106</v>
      </c>
      <c r="I284" s="58" t="s">
        <v>979</v>
      </c>
      <c r="J284" s="23"/>
      <c r="K284" s="13" t="s">
        <v>852</v>
      </c>
      <c r="L284" s="76" t="s">
        <v>939</v>
      </c>
      <c r="M284" s="23"/>
      <c r="N284" s="23"/>
      <c r="O284" s="59">
        <v>1949825</v>
      </c>
      <c r="P284" s="26">
        <v>0</v>
      </c>
      <c r="Q284" s="13" t="s">
        <v>54</v>
      </c>
      <c r="R284" s="13" t="s">
        <v>55</v>
      </c>
      <c r="S284" s="26"/>
      <c r="T284" s="26"/>
      <c r="U284" s="26"/>
      <c r="V284" s="13" t="s">
        <v>279</v>
      </c>
      <c r="W284" s="13">
        <v>30</v>
      </c>
      <c r="X284" s="14">
        <v>45106</v>
      </c>
      <c r="Y284" s="14">
        <v>45136</v>
      </c>
      <c r="Z284" s="14"/>
      <c r="AA284" s="13" t="s">
        <v>28</v>
      </c>
      <c r="AB284" s="27" t="s">
        <v>980</v>
      </c>
      <c r="AC284" s="8">
        <v>2023</v>
      </c>
      <c r="AD284" s="8" t="s">
        <v>58</v>
      </c>
    </row>
    <row r="285" spans="1:30" x14ac:dyDescent="0.25">
      <c r="A285" s="29" t="s">
        <v>118</v>
      </c>
      <c r="B285" s="8" t="s">
        <v>23</v>
      </c>
      <c r="C285" s="13" t="s">
        <v>860</v>
      </c>
      <c r="D285" s="13" t="s">
        <v>941</v>
      </c>
      <c r="E285" s="13">
        <f t="shared" si="8"/>
        <v>2</v>
      </c>
      <c r="F285" s="13" t="e">
        <f>VLOOKUP(D285,'[1]GESTIÓN CONTRAC FONAM NACION'!$AC:$AE,2,FALSE)</f>
        <v>#REF!</v>
      </c>
      <c r="G285" s="13" t="e">
        <f t="shared" si="9"/>
        <v>#REF!</v>
      </c>
      <c r="H285" s="21">
        <v>45121</v>
      </c>
      <c r="I285" s="58" t="s">
        <v>981</v>
      </c>
      <c r="J285" s="23"/>
      <c r="K285" s="13" t="s">
        <v>852</v>
      </c>
      <c r="L285" s="76" t="s">
        <v>939</v>
      </c>
      <c r="M285" s="23"/>
      <c r="N285" s="23"/>
      <c r="O285" s="59">
        <v>801000.9</v>
      </c>
      <c r="P285" s="26">
        <v>0</v>
      </c>
      <c r="Q285" s="13" t="s">
        <v>781</v>
      </c>
      <c r="R285" s="13" t="s">
        <v>26</v>
      </c>
      <c r="S285" s="26"/>
      <c r="T285" s="26"/>
      <c r="U285" s="26"/>
      <c r="V285" s="13" t="s">
        <v>982</v>
      </c>
      <c r="W285" s="13">
        <v>30</v>
      </c>
      <c r="X285" s="14">
        <v>45124</v>
      </c>
      <c r="Y285" s="14">
        <v>45155</v>
      </c>
      <c r="Z285" s="14"/>
      <c r="AA285" s="13" t="s">
        <v>28</v>
      </c>
      <c r="AB285" s="27" t="s">
        <v>983</v>
      </c>
      <c r="AC285" s="8">
        <v>2023</v>
      </c>
      <c r="AD285" s="8" t="s">
        <v>58</v>
      </c>
    </row>
    <row r="286" spans="1:30" x14ac:dyDescent="0.25">
      <c r="A286" s="29" t="s">
        <v>122</v>
      </c>
      <c r="B286" s="8" t="s">
        <v>23</v>
      </c>
      <c r="C286" s="13" t="s">
        <v>984</v>
      </c>
      <c r="D286" s="8" t="s">
        <v>978</v>
      </c>
      <c r="E286" s="13">
        <f t="shared" si="8"/>
        <v>2</v>
      </c>
      <c r="F286" s="13" t="e">
        <f>VLOOKUP(D286,'[1]GESTIÓN CONTRAC FONAM NACION'!$AC:$AE,2,FALSE)</f>
        <v>#REF!</v>
      </c>
      <c r="G286" s="13" t="e">
        <f t="shared" si="9"/>
        <v>#REF!</v>
      </c>
      <c r="H286" s="21">
        <v>45121</v>
      </c>
      <c r="I286" s="8" t="s">
        <v>985</v>
      </c>
      <c r="J286" s="23"/>
      <c r="K286" s="13" t="s">
        <v>852</v>
      </c>
      <c r="L286" s="76" t="s">
        <v>939</v>
      </c>
      <c r="M286" s="23"/>
      <c r="N286" s="23"/>
      <c r="O286" s="59">
        <v>237856</v>
      </c>
      <c r="P286" s="26">
        <v>0</v>
      </c>
      <c r="Q286" s="13" t="s">
        <v>54</v>
      </c>
      <c r="R286" s="13" t="s">
        <v>55</v>
      </c>
      <c r="S286" s="26"/>
      <c r="T286" s="26"/>
      <c r="U286" s="26"/>
      <c r="V286" s="13" t="s">
        <v>184</v>
      </c>
      <c r="W286" s="13">
        <v>90</v>
      </c>
      <c r="X286" s="14">
        <v>45121</v>
      </c>
      <c r="Y286" s="14">
        <v>45213</v>
      </c>
      <c r="Z286" s="14"/>
      <c r="AA286" s="13" t="s">
        <v>28</v>
      </c>
      <c r="AB286" s="27" t="s">
        <v>986</v>
      </c>
      <c r="AC286" s="8">
        <v>2023</v>
      </c>
      <c r="AD286" s="8" t="s">
        <v>58</v>
      </c>
    </row>
    <row r="287" spans="1:30" x14ac:dyDescent="0.25">
      <c r="A287" s="29" t="s">
        <v>126</v>
      </c>
      <c r="B287" s="8" t="s">
        <v>23</v>
      </c>
      <c r="C287" s="13" t="s">
        <v>947</v>
      </c>
      <c r="D287" s="13" t="s">
        <v>987</v>
      </c>
      <c r="E287" s="13">
        <f t="shared" si="8"/>
        <v>1</v>
      </c>
      <c r="F287" s="13" t="e">
        <f>VLOOKUP(D287,'[1]GESTIÓN CONTRAC FONAM NACION'!$AC:$AE,2,FALSE)</f>
        <v>#REF!</v>
      </c>
      <c r="G287" s="13" t="e">
        <f t="shared" si="9"/>
        <v>#REF!</v>
      </c>
      <c r="H287" s="21">
        <v>45138</v>
      </c>
      <c r="I287" s="13" t="s">
        <v>988</v>
      </c>
      <c r="J287" s="23"/>
      <c r="K287" s="13" t="s">
        <v>852</v>
      </c>
      <c r="L287" s="76" t="s">
        <v>939</v>
      </c>
      <c r="M287" s="23"/>
      <c r="N287" s="23"/>
      <c r="O287" s="59">
        <v>5879517.4900000002</v>
      </c>
      <c r="P287" s="26">
        <v>0</v>
      </c>
      <c r="Q287" s="13" t="s">
        <v>781</v>
      </c>
      <c r="R287" s="13" t="s">
        <v>26</v>
      </c>
      <c r="S287" s="26"/>
      <c r="T287" s="26"/>
      <c r="U287" s="26"/>
      <c r="V287" s="13" t="s">
        <v>982</v>
      </c>
      <c r="W287" s="13">
        <v>30</v>
      </c>
      <c r="X287" s="14">
        <v>45148</v>
      </c>
      <c r="Y287" s="14">
        <v>45179</v>
      </c>
      <c r="Z287" s="14"/>
      <c r="AA287" s="13" t="s">
        <v>28</v>
      </c>
      <c r="AB287" s="27" t="s">
        <v>989</v>
      </c>
      <c r="AC287" s="8">
        <v>2023</v>
      </c>
      <c r="AD287" s="8" t="s">
        <v>58</v>
      </c>
    </row>
    <row r="288" spans="1:30" x14ac:dyDescent="0.25">
      <c r="A288" s="29" t="s">
        <v>131</v>
      </c>
      <c r="B288" s="8" t="s">
        <v>23</v>
      </c>
      <c r="C288" s="13" t="s">
        <v>969</v>
      </c>
      <c r="D288" s="13" t="s">
        <v>990</v>
      </c>
      <c r="E288" s="13">
        <f t="shared" si="8"/>
        <v>1</v>
      </c>
      <c r="F288" s="13" t="e">
        <f>VLOOKUP(D288,'[1]GESTIÓN CONTRAC FONAM NACION'!$AC:$AE,2,FALSE)</f>
        <v>#REF!</v>
      </c>
      <c r="G288" s="13" t="e">
        <f t="shared" si="9"/>
        <v>#REF!</v>
      </c>
      <c r="H288" s="21">
        <v>45135</v>
      </c>
      <c r="I288" s="8" t="s">
        <v>991</v>
      </c>
      <c r="J288" s="23"/>
      <c r="K288" s="13" t="s">
        <v>852</v>
      </c>
      <c r="L288" s="76" t="s">
        <v>939</v>
      </c>
      <c r="M288" s="23"/>
      <c r="N288" s="23"/>
      <c r="O288" s="31">
        <v>3641400</v>
      </c>
      <c r="P288" s="26">
        <v>0</v>
      </c>
      <c r="Q288" s="13" t="s">
        <v>781</v>
      </c>
      <c r="R288" s="13" t="s">
        <v>26</v>
      </c>
      <c r="S288" s="26"/>
      <c r="T288" s="26"/>
      <c r="U288" s="26"/>
      <c r="V288" s="13" t="s">
        <v>111</v>
      </c>
      <c r="W288" s="13">
        <v>60</v>
      </c>
      <c r="X288" s="14">
        <v>45140</v>
      </c>
      <c r="Y288" s="14">
        <v>45201</v>
      </c>
      <c r="Z288" s="14"/>
      <c r="AA288" s="13" t="s">
        <v>28</v>
      </c>
      <c r="AB288" s="27" t="s">
        <v>992</v>
      </c>
      <c r="AC288" s="8">
        <v>2023</v>
      </c>
      <c r="AD288" s="8" t="s">
        <v>58</v>
      </c>
    </row>
    <row r="289" spans="1:30" x14ac:dyDescent="0.25">
      <c r="A289" s="29" t="s">
        <v>136</v>
      </c>
      <c r="B289" s="8" t="s">
        <v>23</v>
      </c>
      <c r="C289" s="13" t="s">
        <v>947</v>
      </c>
      <c r="D289" s="13" t="s">
        <v>966</v>
      </c>
      <c r="E289" s="13">
        <f t="shared" si="8"/>
        <v>2</v>
      </c>
      <c r="F289" s="13" t="e">
        <f>VLOOKUP(D289,'[1]GESTIÓN CONTRAC FONAM NACION'!$AC:$AE,2,FALSE)</f>
        <v>#REF!</v>
      </c>
      <c r="G289" s="13" t="e">
        <f t="shared" si="9"/>
        <v>#REF!</v>
      </c>
      <c r="H289" s="21">
        <v>45141</v>
      </c>
      <c r="I289" s="8" t="s">
        <v>993</v>
      </c>
      <c r="J289" s="23"/>
      <c r="K289" s="13" t="s">
        <v>852</v>
      </c>
      <c r="L289" s="76" t="s">
        <v>939</v>
      </c>
      <c r="M289" s="23"/>
      <c r="N289" s="23"/>
      <c r="O289" s="59">
        <v>2142500</v>
      </c>
      <c r="P289" s="26">
        <v>0</v>
      </c>
      <c r="Q289" s="13" t="s">
        <v>781</v>
      </c>
      <c r="R289" s="13" t="s">
        <v>26</v>
      </c>
      <c r="S289" s="26"/>
      <c r="T289" s="26"/>
      <c r="U289" s="26"/>
      <c r="V289" s="13" t="s">
        <v>632</v>
      </c>
      <c r="W289" s="13">
        <v>30</v>
      </c>
      <c r="X289" s="14">
        <v>45141</v>
      </c>
      <c r="Y289" s="14">
        <v>45172</v>
      </c>
      <c r="Z289" s="14"/>
      <c r="AA289" s="13" t="s">
        <v>28</v>
      </c>
      <c r="AB289" s="27" t="s">
        <v>994</v>
      </c>
      <c r="AC289" s="8">
        <v>2023</v>
      </c>
      <c r="AD289" s="8" t="s">
        <v>58</v>
      </c>
    </row>
    <row r="290" spans="1:30" x14ac:dyDescent="0.25">
      <c r="A290" s="29" t="s">
        <v>139</v>
      </c>
      <c r="B290" s="8" t="s">
        <v>23</v>
      </c>
      <c r="C290" s="13" t="s">
        <v>984</v>
      </c>
      <c r="D290" s="13" t="s">
        <v>925</v>
      </c>
      <c r="E290" s="13">
        <f t="shared" si="8"/>
        <v>3</v>
      </c>
      <c r="F290" s="13" t="e">
        <f>VLOOKUP(D290,'[1]GESTIÓN CONTRAC FONAM NACION'!$AC:$AE,2,FALSE)</f>
        <v>#REF!</v>
      </c>
      <c r="G290" s="13" t="e">
        <f t="shared" si="9"/>
        <v>#REF!</v>
      </c>
      <c r="H290" s="21">
        <v>45142</v>
      </c>
      <c r="I290" s="58" t="s">
        <v>995</v>
      </c>
      <c r="J290" s="23"/>
      <c r="K290" s="13" t="s">
        <v>852</v>
      </c>
      <c r="L290" s="76" t="s">
        <v>939</v>
      </c>
      <c r="M290" s="23"/>
      <c r="N290" s="23"/>
      <c r="O290" s="59">
        <v>32634441</v>
      </c>
      <c r="P290" s="26">
        <v>0</v>
      </c>
      <c r="Q290" s="13" t="s">
        <v>781</v>
      </c>
      <c r="R290" s="13" t="s">
        <v>26</v>
      </c>
      <c r="S290" s="26"/>
      <c r="T290" s="26"/>
      <c r="U290" s="26"/>
      <c r="V290" s="13" t="s">
        <v>996</v>
      </c>
      <c r="W290" s="13">
        <v>60</v>
      </c>
      <c r="X290" s="14">
        <v>45146</v>
      </c>
      <c r="Y290" s="14">
        <v>45207</v>
      </c>
      <c r="Z290" s="14"/>
      <c r="AA290" s="13" t="s">
        <v>28</v>
      </c>
      <c r="AB290" s="27" t="s">
        <v>997</v>
      </c>
      <c r="AC290" s="8">
        <v>2023</v>
      </c>
      <c r="AD290" s="8" t="s">
        <v>58</v>
      </c>
    </row>
    <row r="291" spans="1:30" x14ac:dyDescent="0.25">
      <c r="A291" s="29" t="s">
        <v>143</v>
      </c>
      <c r="B291" s="8" t="s">
        <v>23</v>
      </c>
      <c r="C291" s="13" t="s">
        <v>984</v>
      </c>
      <c r="D291" s="13" t="s">
        <v>998</v>
      </c>
      <c r="E291" s="13">
        <f t="shared" si="8"/>
        <v>1</v>
      </c>
      <c r="F291" s="13" t="e">
        <f>VLOOKUP(D291,'[1]GESTIÓN CONTRAC FONAM NACION'!$AC:$AE,2,FALSE)</f>
        <v>#REF!</v>
      </c>
      <c r="G291" s="13" t="e">
        <f t="shared" si="9"/>
        <v>#REF!</v>
      </c>
      <c r="H291" s="21">
        <v>45152</v>
      </c>
      <c r="I291" s="58" t="s">
        <v>999</v>
      </c>
      <c r="J291" s="23"/>
      <c r="K291" s="13" t="s">
        <v>852</v>
      </c>
      <c r="L291" s="76" t="s">
        <v>939</v>
      </c>
      <c r="M291" s="23"/>
      <c r="N291" s="23"/>
      <c r="O291" s="59">
        <v>2999996.36</v>
      </c>
      <c r="P291" s="26">
        <v>0</v>
      </c>
      <c r="Q291" s="13" t="s">
        <v>781</v>
      </c>
      <c r="R291" s="13" t="s">
        <v>55</v>
      </c>
      <c r="S291" s="26"/>
      <c r="T291" s="26"/>
      <c r="U291" s="26"/>
      <c r="V291" s="13" t="s">
        <v>632</v>
      </c>
      <c r="W291" s="13">
        <v>60</v>
      </c>
      <c r="X291" s="14">
        <v>45166</v>
      </c>
      <c r="Y291" s="14">
        <v>45227</v>
      </c>
      <c r="Z291" s="14"/>
      <c r="AA291" s="13" t="s">
        <v>28</v>
      </c>
      <c r="AB291" s="27" t="s">
        <v>1000</v>
      </c>
      <c r="AC291" s="8">
        <v>2023</v>
      </c>
      <c r="AD291" s="8" t="s">
        <v>58</v>
      </c>
    </row>
    <row r="292" spans="1:30" x14ac:dyDescent="0.25">
      <c r="A292" s="9" t="s">
        <v>22</v>
      </c>
      <c r="B292" s="8" t="s">
        <v>23</v>
      </c>
      <c r="C292" s="13" t="s">
        <v>1001</v>
      </c>
      <c r="D292" s="8" t="s">
        <v>1002</v>
      </c>
      <c r="E292" s="13">
        <f t="shared" si="8"/>
        <v>1</v>
      </c>
      <c r="F292" s="13" t="e">
        <f>VLOOKUP(D292,'[1]GESTIÓN CONTRAC FONAM NACION'!$AC:$AE,2,FALSE)</f>
        <v>#REF!</v>
      </c>
      <c r="G292" s="13" t="e">
        <f t="shared" si="9"/>
        <v>#REF!</v>
      </c>
      <c r="H292" s="21">
        <v>44998</v>
      </c>
      <c r="I292" s="8" t="s">
        <v>1003</v>
      </c>
      <c r="J292" s="23"/>
      <c r="K292" s="13" t="s">
        <v>52</v>
      </c>
      <c r="L292" s="78" t="s">
        <v>1004</v>
      </c>
      <c r="M292" s="23"/>
      <c r="N292" s="23"/>
      <c r="O292" s="79">
        <v>540000</v>
      </c>
      <c r="P292" s="26">
        <v>0</v>
      </c>
      <c r="Q292" s="13" t="s">
        <v>54</v>
      </c>
      <c r="R292" s="13" t="s">
        <v>55</v>
      </c>
      <c r="S292" s="115" t="s">
        <v>1456</v>
      </c>
      <c r="T292" s="28"/>
      <c r="U292" s="28">
        <v>71682123</v>
      </c>
      <c r="V292" s="13" t="s">
        <v>27</v>
      </c>
      <c r="W292" s="13">
        <v>293</v>
      </c>
      <c r="X292" s="14">
        <v>44998</v>
      </c>
      <c r="Y292" s="14">
        <v>45290</v>
      </c>
      <c r="Z292" s="14"/>
      <c r="AA292" s="15" t="s">
        <v>28</v>
      </c>
      <c r="AB292" s="27" t="s">
        <v>1005</v>
      </c>
      <c r="AC292" s="8">
        <v>2023</v>
      </c>
      <c r="AD292" s="8" t="s">
        <v>58</v>
      </c>
    </row>
    <row r="293" spans="1:30" x14ac:dyDescent="0.25">
      <c r="A293" s="29" t="s">
        <v>37</v>
      </c>
      <c r="B293" s="8" t="s">
        <v>23</v>
      </c>
      <c r="C293" s="13" t="s">
        <v>1001</v>
      </c>
      <c r="D293" s="8" t="s">
        <v>236</v>
      </c>
      <c r="E293" s="13">
        <f t="shared" si="8"/>
        <v>2</v>
      </c>
      <c r="F293" s="13" t="e">
        <f>VLOOKUP(D293,'[1]GESTIÓN CONTRAC FONAM NACION'!$AC:$AE,2,FALSE)</f>
        <v>#REF!</v>
      </c>
      <c r="G293" s="13" t="e">
        <f t="shared" si="9"/>
        <v>#REF!</v>
      </c>
      <c r="H293" s="21">
        <v>45056</v>
      </c>
      <c r="I293" s="8" t="s">
        <v>1006</v>
      </c>
      <c r="J293" s="23"/>
      <c r="K293" s="13" t="s">
        <v>52</v>
      </c>
      <c r="L293" s="78" t="s">
        <v>1004</v>
      </c>
      <c r="M293" s="23"/>
      <c r="N293" s="23"/>
      <c r="O293" s="79">
        <v>780000</v>
      </c>
      <c r="P293" s="26">
        <v>0</v>
      </c>
      <c r="Q293" s="13" t="s">
        <v>54</v>
      </c>
      <c r="R293" s="13" t="s">
        <v>55</v>
      </c>
      <c r="S293" s="115" t="s">
        <v>1320</v>
      </c>
      <c r="T293" s="28"/>
      <c r="U293" s="28">
        <v>8027260</v>
      </c>
      <c r="V293" s="13" t="s">
        <v>116</v>
      </c>
      <c r="W293" s="13">
        <v>75</v>
      </c>
      <c r="X293" s="14">
        <v>45056</v>
      </c>
      <c r="Y293" s="14">
        <v>45131</v>
      </c>
      <c r="Z293" s="14"/>
      <c r="AA293" s="13" t="s">
        <v>56</v>
      </c>
      <c r="AB293" s="27" t="s">
        <v>1007</v>
      </c>
      <c r="AC293" s="8">
        <v>2023</v>
      </c>
      <c r="AD293" s="8" t="s">
        <v>58</v>
      </c>
    </row>
    <row r="294" spans="1:30" x14ac:dyDescent="0.25">
      <c r="A294" s="9" t="s">
        <v>22</v>
      </c>
      <c r="B294" s="8" t="s">
        <v>23</v>
      </c>
      <c r="C294" s="39" t="s">
        <v>1008</v>
      </c>
      <c r="D294" s="80" t="s">
        <v>1009</v>
      </c>
      <c r="E294" s="13">
        <f t="shared" si="8"/>
        <v>1</v>
      </c>
      <c r="F294" s="13" t="e">
        <f>VLOOKUP(D294,'[1]GESTIÓN CONTRAC FONAM NACION'!$AC:$AE,2,FALSE)</f>
        <v>#REF!</v>
      </c>
      <c r="G294" s="13" t="e">
        <f t="shared" si="9"/>
        <v>#REF!</v>
      </c>
      <c r="H294" s="21">
        <v>45175</v>
      </c>
      <c r="I294" s="8" t="s">
        <v>1010</v>
      </c>
      <c r="J294" s="23"/>
      <c r="K294" s="36" t="s">
        <v>1011</v>
      </c>
      <c r="L294" s="81" t="s">
        <v>1012</v>
      </c>
      <c r="M294" s="23"/>
      <c r="N294" s="23"/>
      <c r="O294" s="31" t="s">
        <v>854</v>
      </c>
      <c r="P294" s="26">
        <v>0</v>
      </c>
      <c r="Q294" s="36" t="s">
        <v>781</v>
      </c>
      <c r="R294" s="13" t="s">
        <v>26</v>
      </c>
      <c r="S294" s="26"/>
      <c r="T294" s="26"/>
      <c r="U294" s="26"/>
      <c r="V294" s="15" t="s">
        <v>111</v>
      </c>
      <c r="W294" s="15">
        <v>90</v>
      </c>
      <c r="X294" s="14">
        <v>45176</v>
      </c>
      <c r="Y294" s="14">
        <v>45267</v>
      </c>
      <c r="Z294" s="14"/>
      <c r="AA294" s="15" t="s">
        <v>28</v>
      </c>
      <c r="AB294" s="27" t="s">
        <v>1013</v>
      </c>
      <c r="AC294" s="8">
        <v>2023</v>
      </c>
      <c r="AD294" s="8" t="s">
        <v>58</v>
      </c>
    </row>
    <row r="295" spans="1:30" x14ac:dyDescent="0.25">
      <c r="A295" s="9" t="s">
        <v>22</v>
      </c>
      <c r="B295" s="8" t="s">
        <v>30</v>
      </c>
      <c r="C295" s="13" t="s">
        <v>49</v>
      </c>
      <c r="D295" s="8" t="s">
        <v>1014</v>
      </c>
      <c r="E295" s="13">
        <f t="shared" si="8"/>
        <v>2</v>
      </c>
      <c r="F295" s="13" t="e">
        <f>VLOOKUP(D295,'[1]GESTIÓN CONTRAC FONAM NACION'!$AC:$AE,2,FALSE)</f>
        <v>#REF!</v>
      </c>
      <c r="G295" s="13" t="e">
        <f t="shared" si="9"/>
        <v>#REF!</v>
      </c>
      <c r="H295" s="21">
        <v>44974</v>
      </c>
      <c r="I295" s="56" t="s">
        <v>1015</v>
      </c>
      <c r="J295" s="23"/>
      <c r="K295" s="13" t="s">
        <v>52</v>
      </c>
      <c r="L295" s="82" t="s">
        <v>53</v>
      </c>
      <c r="M295" s="23"/>
      <c r="N295" s="23"/>
      <c r="O295" s="59">
        <v>3535980</v>
      </c>
      <c r="P295" s="59">
        <v>14143920</v>
      </c>
      <c r="Q295" s="13" t="s">
        <v>54</v>
      </c>
      <c r="R295" s="13" t="s">
        <v>55</v>
      </c>
      <c r="S295" s="117" t="s">
        <v>1457</v>
      </c>
      <c r="T295" s="79"/>
      <c r="U295" s="79">
        <v>1039101346</v>
      </c>
      <c r="V295" s="13" t="s">
        <v>1016</v>
      </c>
      <c r="W295" s="13">
        <v>303</v>
      </c>
      <c r="X295" s="14">
        <v>44974</v>
      </c>
      <c r="Y295" s="14">
        <v>45094</v>
      </c>
      <c r="Z295" s="83"/>
      <c r="AA295" s="15" t="s">
        <v>56</v>
      </c>
      <c r="AB295" s="27" t="s">
        <v>1017</v>
      </c>
      <c r="AC295" s="8">
        <v>2023</v>
      </c>
      <c r="AD295" s="8" t="s">
        <v>58</v>
      </c>
    </row>
    <row r="296" spans="1:30" x14ac:dyDescent="0.25">
      <c r="A296" s="9" t="s">
        <v>37</v>
      </c>
      <c r="B296" s="8" t="s">
        <v>30</v>
      </c>
      <c r="C296" s="13" t="s">
        <v>49</v>
      </c>
      <c r="D296" s="13" t="s">
        <v>1018</v>
      </c>
      <c r="E296" s="13">
        <f t="shared" si="8"/>
        <v>1</v>
      </c>
      <c r="F296" s="13" t="e">
        <f>VLOOKUP(D296,'[1]GESTIÓN CONTRAC FONAM NACION'!$AC:$AE,2,FALSE)</f>
        <v>#REF!</v>
      </c>
      <c r="G296" s="13" t="e">
        <f t="shared" si="9"/>
        <v>#REF!</v>
      </c>
      <c r="H296" s="21">
        <v>44974</v>
      </c>
      <c r="I296" s="56" t="s">
        <v>1019</v>
      </c>
      <c r="J296" s="23"/>
      <c r="K296" s="13" t="s">
        <v>52</v>
      </c>
      <c r="L296" s="82" t="s">
        <v>53</v>
      </c>
      <c r="M296" s="23"/>
      <c r="N296" s="23"/>
      <c r="O296" s="59">
        <v>1497991</v>
      </c>
      <c r="P296" s="59">
        <v>15678972</v>
      </c>
      <c r="Q296" s="13" t="s">
        <v>54</v>
      </c>
      <c r="R296" s="13" t="s">
        <v>55</v>
      </c>
      <c r="S296" s="118" t="s">
        <v>1458</v>
      </c>
      <c r="T296" s="84"/>
      <c r="U296" s="84">
        <v>66785116</v>
      </c>
      <c r="V296" s="13" t="s">
        <v>1016</v>
      </c>
      <c r="W296" s="13">
        <v>317</v>
      </c>
      <c r="X296" s="14">
        <v>44974</v>
      </c>
      <c r="Y296" s="14">
        <v>45290</v>
      </c>
      <c r="Z296" s="83">
        <v>0</v>
      </c>
      <c r="AA296" s="15" t="s">
        <v>28</v>
      </c>
      <c r="AB296" s="27" t="s">
        <v>1020</v>
      </c>
      <c r="AC296" s="8">
        <v>2023</v>
      </c>
      <c r="AD296" s="8" t="s">
        <v>58</v>
      </c>
    </row>
    <row r="297" spans="1:30" x14ac:dyDescent="0.25">
      <c r="A297" s="29" t="s">
        <v>41</v>
      </c>
      <c r="B297" s="8" t="s">
        <v>30</v>
      </c>
      <c r="C297" s="13" t="s">
        <v>49</v>
      </c>
      <c r="D297" s="13" t="s">
        <v>1021</v>
      </c>
      <c r="E297" s="13">
        <f t="shared" si="8"/>
        <v>1</v>
      </c>
      <c r="F297" s="13" t="e">
        <f>VLOOKUP(D297,'[1]GESTIÓN CONTRAC FONAM NACION'!$AC:$AE,2,FALSE)</f>
        <v>#REF!</v>
      </c>
      <c r="G297" s="13" t="e">
        <f t="shared" si="9"/>
        <v>#REF!</v>
      </c>
      <c r="H297" s="21">
        <v>44974</v>
      </c>
      <c r="I297" s="56" t="s">
        <v>1022</v>
      </c>
      <c r="J297" s="23"/>
      <c r="K297" s="13" t="s">
        <v>52</v>
      </c>
      <c r="L297" s="82" t="s">
        <v>53</v>
      </c>
      <c r="M297" s="23"/>
      <c r="N297" s="23"/>
      <c r="O297" s="59">
        <v>1497991</v>
      </c>
      <c r="P297" s="59">
        <v>15678972</v>
      </c>
      <c r="Q297" s="13" t="s">
        <v>54</v>
      </c>
      <c r="R297" s="13" t="s">
        <v>55</v>
      </c>
      <c r="S297" s="118" t="s">
        <v>1459</v>
      </c>
      <c r="T297" s="84"/>
      <c r="U297" s="84">
        <v>93448028</v>
      </c>
      <c r="V297" s="13" t="s">
        <v>1016</v>
      </c>
      <c r="W297" s="13">
        <v>317</v>
      </c>
      <c r="X297" s="14">
        <v>44974</v>
      </c>
      <c r="Y297" s="14">
        <v>45290</v>
      </c>
      <c r="Z297" s="83">
        <v>0</v>
      </c>
      <c r="AA297" s="15" t="s">
        <v>28</v>
      </c>
      <c r="AB297" s="27" t="s">
        <v>1023</v>
      </c>
      <c r="AC297" s="8">
        <v>2023</v>
      </c>
      <c r="AD297" s="8" t="s">
        <v>58</v>
      </c>
    </row>
    <row r="298" spans="1:30" x14ac:dyDescent="0.25">
      <c r="A298" s="29" t="s">
        <v>65</v>
      </c>
      <c r="B298" s="8" t="s">
        <v>30</v>
      </c>
      <c r="C298" s="13" t="s">
        <v>49</v>
      </c>
      <c r="D298" s="13" t="s">
        <v>1024</v>
      </c>
      <c r="E298" s="13">
        <f t="shared" si="8"/>
        <v>1</v>
      </c>
      <c r="F298" s="13" t="e">
        <f>VLOOKUP(D298,'[1]GESTIÓN CONTRAC FONAM NACION'!$AC:$AE,2,FALSE)</f>
        <v>#REF!</v>
      </c>
      <c r="G298" s="13" t="e">
        <f t="shared" si="9"/>
        <v>#REF!</v>
      </c>
      <c r="H298" s="21">
        <v>44977</v>
      </c>
      <c r="I298" s="72" t="s">
        <v>1025</v>
      </c>
      <c r="J298" s="23"/>
      <c r="K298" s="13" t="s">
        <v>52</v>
      </c>
      <c r="L298" s="30" t="s">
        <v>53</v>
      </c>
      <c r="M298" s="23"/>
      <c r="N298" s="23"/>
      <c r="O298" s="59">
        <v>2896360</v>
      </c>
      <c r="P298" s="59">
        <v>20168320</v>
      </c>
      <c r="Q298" s="13" t="s">
        <v>54</v>
      </c>
      <c r="R298" s="13" t="s">
        <v>55</v>
      </c>
      <c r="S298" s="118" t="s">
        <v>1460</v>
      </c>
      <c r="T298" s="84"/>
      <c r="U298" s="84">
        <v>1088269571</v>
      </c>
      <c r="V298" s="13" t="s">
        <v>1016</v>
      </c>
      <c r="W298" s="13">
        <v>314</v>
      </c>
      <c r="X298" s="14">
        <v>44977</v>
      </c>
      <c r="Y298" s="14">
        <v>45187</v>
      </c>
      <c r="Z298" s="83">
        <v>0</v>
      </c>
      <c r="AA298" s="15" t="s">
        <v>99</v>
      </c>
      <c r="AB298" s="27" t="s">
        <v>1026</v>
      </c>
      <c r="AC298" s="8">
        <v>2023</v>
      </c>
      <c r="AD298" s="8" t="s">
        <v>58</v>
      </c>
    </row>
    <row r="299" spans="1:30" x14ac:dyDescent="0.25">
      <c r="A299" s="32" t="s">
        <v>1027</v>
      </c>
      <c r="B299" s="8" t="s">
        <v>30</v>
      </c>
      <c r="C299" s="13" t="s">
        <v>49</v>
      </c>
      <c r="D299" s="13" t="s">
        <v>794</v>
      </c>
      <c r="E299" s="13">
        <f t="shared" si="8"/>
        <v>2</v>
      </c>
      <c r="F299" s="13" t="e">
        <f>VLOOKUP(D299,'[1]GESTIÓN CONTRAC FONAM NACION'!$AC:$AE,2,FALSE)</f>
        <v>#REF!</v>
      </c>
      <c r="G299" s="13" t="e">
        <f t="shared" si="9"/>
        <v>#REF!</v>
      </c>
      <c r="H299" s="21">
        <v>45188</v>
      </c>
      <c r="I299" s="72" t="s">
        <v>1025</v>
      </c>
      <c r="J299" s="23"/>
      <c r="K299" s="13" t="s">
        <v>52</v>
      </c>
      <c r="L299" s="30" t="s">
        <v>53</v>
      </c>
      <c r="M299" s="23"/>
      <c r="N299" s="23"/>
      <c r="O299" s="59">
        <v>2896360</v>
      </c>
      <c r="P299" s="59">
        <v>9751079</v>
      </c>
      <c r="Q299" s="13" t="s">
        <v>54</v>
      </c>
      <c r="R299" s="13" t="s">
        <v>55</v>
      </c>
      <c r="S299" s="118" t="s">
        <v>1028</v>
      </c>
      <c r="T299" s="84"/>
      <c r="U299" s="84" t="s">
        <v>1028</v>
      </c>
      <c r="V299" s="13" t="s">
        <v>1016</v>
      </c>
      <c r="W299" s="13">
        <v>102</v>
      </c>
      <c r="X299" s="14">
        <v>45188</v>
      </c>
      <c r="Y299" s="14">
        <v>45290</v>
      </c>
      <c r="Z299" s="83">
        <v>0</v>
      </c>
      <c r="AA299" s="15" t="s">
        <v>28</v>
      </c>
      <c r="AB299" s="27" t="s">
        <v>1026</v>
      </c>
      <c r="AC299" s="8">
        <v>2023</v>
      </c>
      <c r="AD299" s="8" t="s">
        <v>58</v>
      </c>
    </row>
    <row r="300" spans="1:30" x14ac:dyDescent="0.25">
      <c r="A300" s="29" t="s">
        <v>69</v>
      </c>
      <c r="B300" s="8" t="s">
        <v>30</v>
      </c>
      <c r="C300" s="13" t="s">
        <v>49</v>
      </c>
      <c r="D300" s="8" t="s">
        <v>1029</v>
      </c>
      <c r="E300" s="13">
        <f t="shared" si="8"/>
        <v>1</v>
      </c>
      <c r="F300" s="13" t="e">
        <f>VLOOKUP(D300,'[1]GESTIÓN CONTRAC FONAM NACION'!$AC:$AE,2,FALSE)</f>
        <v>#REF!</v>
      </c>
      <c r="G300" s="13" t="e">
        <f t="shared" si="9"/>
        <v>#REF!</v>
      </c>
      <c r="H300" s="21">
        <v>44977</v>
      </c>
      <c r="I300" s="56" t="s">
        <v>1030</v>
      </c>
      <c r="J300" s="23"/>
      <c r="K300" s="13" t="s">
        <v>52</v>
      </c>
      <c r="L300" s="82" t="s">
        <v>53</v>
      </c>
      <c r="M300" s="23"/>
      <c r="N300" s="23"/>
      <c r="O300" s="59">
        <v>2896360</v>
      </c>
      <c r="P300" s="59">
        <v>30025599</v>
      </c>
      <c r="Q300" s="13" t="s">
        <v>54</v>
      </c>
      <c r="R300" s="13" t="s">
        <v>55</v>
      </c>
      <c r="S300" s="119" t="s">
        <v>1461</v>
      </c>
      <c r="T300" s="85"/>
      <c r="U300" s="85">
        <v>1106768734</v>
      </c>
      <c r="V300" s="13" t="s">
        <v>1016</v>
      </c>
      <c r="W300" s="13">
        <v>313</v>
      </c>
      <c r="X300" s="14">
        <v>44977</v>
      </c>
      <c r="Y300" s="14">
        <v>45290</v>
      </c>
      <c r="Z300" s="83">
        <v>0</v>
      </c>
      <c r="AA300" s="15" t="s">
        <v>28</v>
      </c>
      <c r="AB300" s="27" t="s">
        <v>1031</v>
      </c>
      <c r="AC300" s="8">
        <v>2023</v>
      </c>
      <c r="AD300" s="8" t="s">
        <v>58</v>
      </c>
    </row>
    <row r="301" spans="1:30" x14ac:dyDescent="0.25">
      <c r="A301" s="29" t="s">
        <v>74</v>
      </c>
      <c r="B301" s="8" t="s">
        <v>30</v>
      </c>
      <c r="C301" s="13" t="s">
        <v>49</v>
      </c>
      <c r="D301" s="13" t="s">
        <v>1032</v>
      </c>
      <c r="E301" s="13">
        <f t="shared" si="8"/>
        <v>1</v>
      </c>
      <c r="F301" s="13" t="e">
        <f>VLOOKUP(D301,'[1]GESTIÓN CONTRAC FONAM NACION'!$AC:$AE,2,FALSE)</f>
        <v>#REF!</v>
      </c>
      <c r="G301" s="13" t="e">
        <f t="shared" si="9"/>
        <v>#REF!</v>
      </c>
      <c r="H301" s="21">
        <v>44992</v>
      </c>
      <c r="I301" s="56" t="s">
        <v>1033</v>
      </c>
      <c r="J301" s="23"/>
      <c r="K301" s="13" t="s">
        <v>52</v>
      </c>
      <c r="L301" s="82" t="s">
        <v>53</v>
      </c>
      <c r="M301" s="23"/>
      <c r="N301" s="23"/>
      <c r="O301" s="59">
        <v>1700220</v>
      </c>
      <c r="P301" s="59">
        <v>16662156</v>
      </c>
      <c r="Q301" s="13" t="s">
        <v>54</v>
      </c>
      <c r="R301" s="13" t="s">
        <v>55</v>
      </c>
      <c r="S301" s="118" t="s">
        <v>1462</v>
      </c>
      <c r="T301" s="84"/>
      <c r="U301" s="84">
        <v>16113291</v>
      </c>
      <c r="V301" s="13" t="s">
        <v>336</v>
      </c>
      <c r="W301" s="13">
        <v>299</v>
      </c>
      <c r="X301" s="14">
        <v>44992</v>
      </c>
      <c r="Y301" s="14">
        <v>45290</v>
      </c>
      <c r="Z301" s="83">
        <v>0</v>
      </c>
      <c r="AA301" s="15" t="s">
        <v>28</v>
      </c>
      <c r="AB301" s="27" t="s">
        <v>1034</v>
      </c>
      <c r="AC301" s="8">
        <v>2023</v>
      </c>
      <c r="AD301" s="8" t="s">
        <v>58</v>
      </c>
    </row>
    <row r="302" spans="1:30" x14ac:dyDescent="0.25">
      <c r="A302" s="29" t="s">
        <v>78</v>
      </c>
      <c r="B302" s="8" t="s">
        <v>30</v>
      </c>
      <c r="C302" s="13" t="s">
        <v>49</v>
      </c>
      <c r="D302" s="13" t="s">
        <v>1035</v>
      </c>
      <c r="E302" s="13">
        <f t="shared" si="8"/>
        <v>1</v>
      </c>
      <c r="F302" s="13" t="e">
        <f>VLOOKUP(D302,'[1]GESTIÓN CONTRAC FONAM NACION'!$AC:$AE,2,FALSE)</f>
        <v>#REF!</v>
      </c>
      <c r="G302" s="13" t="e">
        <f t="shared" si="9"/>
        <v>#REF!</v>
      </c>
      <c r="H302" s="21">
        <v>44992</v>
      </c>
      <c r="I302" s="56" t="s">
        <v>1036</v>
      </c>
      <c r="J302" s="23"/>
      <c r="K302" s="13" t="s">
        <v>52</v>
      </c>
      <c r="L302" s="82" t="s">
        <v>53</v>
      </c>
      <c r="M302" s="23"/>
      <c r="N302" s="23"/>
      <c r="O302" s="59">
        <v>1700220</v>
      </c>
      <c r="P302" s="59">
        <v>16662156</v>
      </c>
      <c r="Q302" s="13" t="s">
        <v>54</v>
      </c>
      <c r="R302" s="13" t="s">
        <v>55</v>
      </c>
      <c r="S302" s="118" t="s">
        <v>1463</v>
      </c>
      <c r="T302" s="84"/>
      <c r="U302" s="84">
        <v>1002955223</v>
      </c>
      <c r="V302" s="13" t="s">
        <v>336</v>
      </c>
      <c r="W302" s="13">
        <v>299</v>
      </c>
      <c r="X302" s="14">
        <v>44992</v>
      </c>
      <c r="Y302" s="14">
        <v>45290</v>
      </c>
      <c r="Z302" s="83">
        <v>0</v>
      </c>
      <c r="AA302" s="15" t="s">
        <v>28</v>
      </c>
      <c r="AB302" s="27" t="s">
        <v>1037</v>
      </c>
      <c r="AC302" s="8">
        <v>2023</v>
      </c>
      <c r="AD302" s="8" t="s">
        <v>58</v>
      </c>
    </row>
    <row r="303" spans="1:30" x14ac:dyDescent="0.25">
      <c r="A303" s="29" t="s">
        <v>82</v>
      </c>
      <c r="B303" s="8" t="s">
        <v>30</v>
      </c>
      <c r="C303" s="13" t="s">
        <v>49</v>
      </c>
      <c r="D303" s="8" t="s">
        <v>1038</v>
      </c>
      <c r="E303" s="13">
        <f t="shared" si="8"/>
        <v>1</v>
      </c>
      <c r="F303" s="13" t="e">
        <f>VLOOKUP(D303,'[1]GESTIÓN CONTRAC FONAM NACION'!$AC:$AE,2,FALSE)</f>
        <v>#REF!</v>
      </c>
      <c r="G303" s="13" t="e">
        <f t="shared" si="9"/>
        <v>#REF!</v>
      </c>
      <c r="H303" s="21">
        <v>44992</v>
      </c>
      <c r="I303" s="8" t="s">
        <v>1039</v>
      </c>
      <c r="J303" s="23"/>
      <c r="K303" s="13" t="s">
        <v>52</v>
      </c>
      <c r="L303" s="82" t="s">
        <v>53</v>
      </c>
      <c r="M303" s="23"/>
      <c r="N303" s="23"/>
      <c r="O303" s="59">
        <v>1700220</v>
      </c>
      <c r="P303" s="59">
        <v>16662156</v>
      </c>
      <c r="Q303" s="13" t="s">
        <v>54</v>
      </c>
      <c r="R303" s="13" t="s">
        <v>55</v>
      </c>
      <c r="S303" s="119" t="s">
        <v>1464</v>
      </c>
      <c r="T303" s="85"/>
      <c r="U303" s="85">
        <v>10174606</v>
      </c>
      <c r="V303" s="13" t="s">
        <v>336</v>
      </c>
      <c r="W303" s="13">
        <v>299</v>
      </c>
      <c r="X303" s="14">
        <v>44992</v>
      </c>
      <c r="Y303" s="14">
        <v>45290</v>
      </c>
      <c r="Z303" s="83">
        <v>0</v>
      </c>
      <c r="AA303" s="15" t="s">
        <v>28</v>
      </c>
      <c r="AB303" s="27" t="s">
        <v>1040</v>
      </c>
      <c r="AC303" s="8">
        <v>2023</v>
      </c>
      <c r="AD303" s="8" t="s">
        <v>58</v>
      </c>
    </row>
    <row r="304" spans="1:30" x14ac:dyDescent="0.25">
      <c r="A304" s="29" t="s">
        <v>87</v>
      </c>
      <c r="B304" s="8" t="s">
        <v>30</v>
      </c>
      <c r="C304" s="13" t="s">
        <v>49</v>
      </c>
      <c r="D304" s="8" t="s">
        <v>1041</v>
      </c>
      <c r="E304" s="13">
        <f t="shared" si="8"/>
        <v>1</v>
      </c>
      <c r="F304" s="13" t="e">
        <f>VLOOKUP(D304,'[1]GESTIÓN CONTRAC FONAM NACION'!$AC:$AE,2,FALSE)</f>
        <v>#REF!</v>
      </c>
      <c r="G304" s="13" t="e">
        <f t="shared" si="9"/>
        <v>#REF!</v>
      </c>
      <c r="H304" s="21">
        <v>44992</v>
      </c>
      <c r="I304" s="8" t="s">
        <v>1036</v>
      </c>
      <c r="J304" s="23"/>
      <c r="K304" s="13" t="s">
        <v>52</v>
      </c>
      <c r="L304" s="82" t="s">
        <v>53</v>
      </c>
      <c r="M304" s="23"/>
      <c r="N304" s="23"/>
      <c r="O304" s="59">
        <v>1700220</v>
      </c>
      <c r="P304" s="59">
        <v>16662156</v>
      </c>
      <c r="Q304" s="13" t="s">
        <v>54</v>
      </c>
      <c r="R304" s="13" t="s">
        <v>55</v>
      </c>
      <c r="S304" s="119" t="s">
        <v>1465</v>
      </c>
      <c r="T304" s="86"/>
      <c r="U304" s="86">
        <v>1026259901</v>
      </c>
      <c r="V304" s="13" t="s">
        <v>336</v>
      </c>
      <c r="W304" s="13">
        <v>299</v>
      </c>
      <c r="X304" s="14">
        <v>44992</v>
      </c>
      <c r="Y304" s="14">
        <v>45290</v>
      </c>
      <c r="Z304" s="83">
        <v>0</v>
      </c>
      <c r="AA304" s="15" t="s">
        <v>28</v>
      </c>
      <c r="AB304" s="27" t="s">
        <v>1042</v>
      </c>
      <c r="AC304" s="8">
        <v>2023</v>
      </c>
      <c r="AD304" s="8" t="s">
        <v>58</v>
      </c>
    </row>
    <row r="305" spans="1:30" x14ac:dyDescent="0.25">
      <c r="A305" s="29" t="s">
        <v>91</v>
      </c>
      <c r="B305" s="8" t="s">
        <v>30</v>
      </c>
      <c r="C305" s="13" t="s">
        <v>49</v>
      </c>
      <c r="D305" s="8" t="s">
        <v>1043</v>
      </c>
      <c r="E305" s="13">
        <f t="shared" si="8"/>
        <v>1</v>
      </c>
      <c r="F305" s="13" t="e">
        <f>VLOOKUP(D305,'[1]GESTIÓN CONTRAC FONAM NACION'!$AC:$AE,2,FALSE)</f>
        <v>#REF!</v>
      </c>
      <c r="G305" s="13" t="e">
        <f t="shared" si="9"/>
        <v>#REF!</v>
      </c>
      <c r="H305" s="21">
        <v>44995</v>
      </c>
      <c r="I305" s="56" t="s">
        <v>1036</v>
      </c>
      <c r="J305" s="23"/>
      <c r="K305" s="13" t="s">
        <v>52</v>
      </c>
      <c r="L305" s="82" t="s">
        <v>53</v>
      </c>
      <c r="M305" s="23"/>
      <c r="N305" s="23"/>
      <c r="O305" s="59">
        <v>1700220</v>
      </c>
      <c r="P305" s="59">
        <v>16662156</v>
      </c>
      <c r="Q305" s="13" t="s">
        <v>54</v>
      </c>
      <c r="R305" s="13" t="s">
        <v>55</v>
      </c>
      <c r="S305" s="117" t="s">
        <v>1466</v>
      </c>
      <c r="T305" s="8"/>
      <c r="U305" s="8">
        <v>98677389</v>
      </c>
      <c r="V305" s="13" t="s">
        <v>336</v>
      </c>
      <c r="W305" s="13">
        <v>299</v>
      </c>
      <c r="X305" s="14">
        <v>44995</v>
      </c>
      <c r="Y305" s="14">
        <v>45290</v>
      </c>
      <c r="Z305" s="83">
        <v>0</v>
      </c>
      <c r="AA305" s="15" t="s">
        <v>28</v>
      </c>
      <c r="AB305" s="27" t="s">
        <v>1044</v>
      </c>
      <c r="AC305" s="8">
        <v>2023</v>
      </c>
      <c r="AD305" s="8" t="s">
        <v>58</v>
      </c>
    </row>
    <row r="306" spans="1:30" x14ac:dyDescent="0.25">
      <c r="A306" s="29" t="s">
        <v>96</v>
      </c>
      <c r="B306" s="8" t="s">
        <v>30</v>
      </c>
      <c r="C306" s="13" t="s">
        <v>49</v>
      </c>
      <c r="D306" s="8" t="s">
        <v>1045</v>
      </c>
      <c r="E306" s="13">
        <f t="shared" si="8"/>
        <v>1</v>
      </c>
      <c r="F306" s="13" t="e">
        <f>VLOOKUP(D306,'[1]GESTIÓN CONTRAC FONAM NACION'!$AC:$AE,2,FALSE)</f>
        <v>#REF!</v>
      </c>
      <c r="G306" s="13" t="e">
        <f t="shared" si="9"/>
        <v>#REF!</v>
      </c>
      <c r="H306" s="21">
        <v>44992</v>
      </c>
      <c r="I306" s="8" t="s">
        <v>1046</v>
      </c>
      <c r="J306" s="23"/>
      <c r="K306" s="13" t="s">
        <v>52</v>
      </c>
      <c r="L306" s="82" t="s">
        <v>53</v>
      </c>
      <c r="M306" s="23"/>
      <c r="N306" s="23"/>
      <c r="O306" s="59">
        <v>1700220</v>
      </c>
      <c r="P306" s="59">
        <v>16662156</v>
      </c>
      <c r="Q306" s="13" t="s">
        <v>54</v>
      </c>
      <c r="R306" s="13" t="s">
        <v>55</v>
      </c>
      <c r="S306" s="117" t="s">
        <v>1467</v>
      </c>
      <c r="T306" s="79"/>
      <c r="U306" s="79">
        <v>1061656136</v>
      </c>
      <c r="V306" s="13" t="s">
        <v>336</v>
      </c>
      <c r="W306" s="13">
        <v>299</v>
      </c>
      <c r="X306" s="14">
        <v>44992</v>
      </c>
      <c r="Y306" s="14">
        <v>45107</v>
      </c>
      <c r="Z306" s="83">
        <v>0</v>
      </c>
      <c r="AA306" s="15" t="s">
        <v>28</v>
      </c>
      <c r="AB306" s="27" t="s">
        <v>1047</v>
      </c>
      <c r="AC306" s="8">
        <v>2023</v>
      </c>
      <c r="AD306" s="8" t="s">
        <v>58</v>
      </c>
    </row>
    <row r="307" spans="1:30" x14ac:dyDescent="0.25">
      <c r="A307" s="29" t="s">
        <v>103</v>
      </c>
      <c r="B307" s="8" t="s">
        <v>30</v>
      </c>
      <c r="C307" s="13" t="s">
        <v>49</v>
      </c>
      <c r="D307" s="8" t="s">
        <v>1048</v>
      </c>
      <c r="E307" s="13">
        <f t="shared" si="8"/>
        <v>1</v>
      </c>
      <c r="F307" s="13" t="e">
        <f>VLOOKUP(D307,'[1]GESTIÓN CONTRAC FONAM NACION'!$AC:$AE,2,FALSE)</f>
        <v>#REF!</v>
      </c>
      <c r="G307" s="13" t="e">
        <f t="shared" si="9"/>
        <v>#REF!</v>
      </c>
      <c r="H307" s="21">
        <v>44993</v>
      </c>
      <c r="I307" s="8" t="s">
        <v>1046</v>
      </c>
      <c r="J307" s="23"/>
      <c r="K307" s="13" t="s">
        <v>52</v>
      </c>
      <c r="L307" s="82" t="s">
        <v>53</v>
      </c>
      <c r="M307" s="23"/>
      <c r="N307" s="23"/>
      <c r="O307" s="59">
        <v>1700220</v>
      </c>
      <c r="P307" s="59">
        <v>16605482</v>
      </c>
      <c r="Q307" s="13" t="s">
        <v>54</v>
      </c>
      <c r="R307" s="13" t="s">
        <v>55</v>
      </c>
      <c r="S307" s="117" t="s">
        <v>1468</v>
      </c>
      <c r="T307" s="79"/>
      <c r="U307" s="79">
        <v>30226131</v>
      </c>
      <c r="V307" s="13" t="s">
        <v>336</v>
      </c>
      <c r="W307" s="13">
        <v>298</v>
      </c>
      <c r="X307" s="14">
        <v>44993</v>
      </c>
      <c r="Y307" s="14">
        <v>45290</v>
      </c>
      <c r="Z307" s="83">
        <v>0</v>
      </c>
      <c r="AA307" s="15" t="s">
        <v>28</v>
      </c>
      <c r="AB307" s="27" t="s">
        <v>1049</v>
      </c>
      <c r="AC307" s="8">
        <v>2023</v>
      </c>
      <c r="AD307" s="8" t="s">
        <v>58</v>
      </c>
    </row>
    <row r="308" spans="1:30" x14ac:dyDescent="0.25">
      <c r="A308" s="29" t="s">
        <v>108</v>
      </c>
      <c r="B308" s="8" t="s">
        <v>30</v>
      </c>
      <c r="C308" s="13" t="s">
        <v>49</v>
      </c>
      <c r="D308" s="15" t="s">
        <v>1050</v>
      </c>
      <c r="E308" s="13">
        <f t="shared" si="8"/>
        <v>1</v>
      </c>
      <c r="F308" s="13" t="e">
        <f>VLOOKUP(D308,'[1]GESTIÓN CONTRAC FONAM NACION'!$AC:$AE,2,FALSE)</f>
        <v>#REF!</v>
      </c>
      <c r="G308" s="13" t="e">
        <f t="shared" si="9"/>
        <v>#REF!</v>
      </c>
      <c r="H308" s="21">
        <v>44993</v>
      </c>
      <c r="I308" s="8" t="s">
        <v>1051</v>
      </c>
      <c r="J308" s="23"/>
      <c r="K308" s="13" t="s">
        <v>52</v>
      </c>
      <c r="L308" s="82" t="s">
        <v>53</v>
      </c>
      <c r="M308" s="23"/>
      <c r="N308" s="23"/>
      <c r="O308" s="59">
        <v>1700220</v>
      </c>
      <c r="P308" s="59">
        <v>16605482</v>
      </c>
      <c r="Q308" s="13" t="s">
        <v>54</v>
      </c>
      <c r="R308" s="13" t="s">
        <v>55</v>
      </c>
      <c r="S308" s="120" t="s">
        <v>1469</v>
      </c>
      <c r="T308" s="73"/>
      <c r="U308" s="73">
        <v>1128627582</v>
      </c>
      <c r="V308" s="13" t="s">
        <v>336</v>
      </c>
      <c r="W308" s="13">
        <v>298</v>
      </c>
      <c r="X308" s="14">
        <v>44993</v>
      </c>
      <c r="Y308" s="14">
        <v>45290</v>
      </c>
      <c r="Z308" s="83">
        <v>0</v>
      </c>
      <c r="AA308" s="15" t="s">
        <v>28</v>
      </c>
      <c r="AB308" s="27" t="s">
        <v>1052</v>
      </c>
      <c r="AC308" s="8">
        <v>2023</v>
      </c>
      <c r="AD308" s="8" t="s">
        <v>58</v>
      </c>
    </row>
    <row r="309" spans="1:30" x14ac:dyDescent="0.25">
      <c r="A309" s="9" t="s">
        <v>113</v>
      </c>
      <c r="B309" s="8" t="s">
        <v>30</v>
      </c>
      <c r="C309" s="13" t="s">
        <v>49</v>
      </c>
      <c r="D309" s="8" t="s">
        <v>1053</v>
      </c>
      <c r="E309" s="13">
        <f t="shared" si="8"/>
        <v>1</v>
      </c>
      <c r="F309" s="13" t="e">
        <f>VLOOKUP(D309,'[1]GESTIÓN CONTRAC FONAM NACION'!$AC:$AE,2,FALSE)</f>
        <v>#REF!</v>
      </c>
      <c r="G309" s="13" t="e">
        <f t="shared" si="9"/>
        <v>#REF!</v>
      </c>
      <c r="H309" s="21">
        <v>44993</v>
      </c>
      <c r="I309" s="8" t="s">
        <v>1046</v>
      </c>
      <c r="J309" s="23"/>
      <c r="K309" s="13" t="s">
        <v>52</v>
      </c>
      <c r="L309" s="82" t="s">
        <v>53</v>
      </c>
      <c r="M309" s="23"/>
      <c r="N309" s="23"/>
      <c r="O309" s="59">
        <v>1700220</v>
      </c>
      <c r="P309" s="59">
        <v>16605482</v>
      </c>
      <c r="Q309" s="13" t="s">
        <v>54</v>
      </c>
      <c r="R309" s="13" t="s">
        <v>55</v>
      </c>
      <c r="S309" s="117" t="s">
        <v>1470</v>
      </c>
      <c r="T309" s="79"/>
      <c r="U309" s="79">
        <v>3132165</v>
      </c>
      <c r="V309" s="13" t="s">
        <v>336</v>
      </c>
      <c r="W309" s="13">
        <v>298</v>
      </c>
      <c r="X309" s="14">
        <v>44993</v>
      </c>
      <c r="Y309" s="14">
        <v>45290</v>
      </c>
      <c r="Z309" s="83">
        <v>0</v>
      </c>
      <c r="AA309" s="15" t="s">
        <v>28</v>
      </c>
      <c r="AB309" s="27" t="s">
        <v>1054</v>
      </c>
      <c r="AC309" s="8">
        <v>2023</v>
      </c>
      <c r="AD309" s="8" t="s">
        <v>58</v>
      </c>
    </row>
    <row r="310" spans="1:30" x14ac:dyDescent="0.25">
      <c r="A310" s="9" t="s">
        <v>118</v>
      </c>
      <c r="B310" s="8" t="s">
        <v>30</v>
      </c>
      <c r="C310" s="13" t="s">
        <v>49</v>
      </c>
      <c r="D310" s="8" t="s">
        <v>1055</v>
      </c>
      <c r="E310" s="13">
        <f t="shared" si="8"/>
        <v>1</v>
      </c>
      <c r="F310" s="13" t="e">
        <f>VLOOKUP(D310,'[1]GESTIÓN CONTRAC FONAM NACION'!$AC:$AE,2,FALSE)</f>
        <v>#REF!</v>
      </c>
      <c r="G310" s="13" t="e">
        <f t="shared" si="9"/>
        <v>#REF!</v>
      </c>
      <c r="H310" s="21">
        <v>44995</v>
      </c>
      <c r="I310" s="8" t="s">
        <v>1056</v>
      </c>
      <c r="J310" s="23"/>
      <c r="K310" s="13" t="s">
        <v>52</v>
      </c>
      <c r="L310" s="82" t="s">
        <v>53</v>
      </c>
      <c r="M310" s="23"/>
      <c r="N310" s="23"/>
      <c r="O310" s="59">
        <v>1497991</v>
      </c>
      <c r="P310" s="59">
        <v>14530513</v>
      </c>
      <c r="Q310" s="13" t="s">
        <v>54</v>
      </c>
      <c r="R310" s="13" t="s">
        <v>55</v>
      </c>
      <c r="S310" s="117" t="s">
        <v>1471</v>
      </c>
      <c r="T310" s="8"/>
      <c r="U310" s="8">
        <v>1106788784</v>
      </c>
      <c r="V310" s="13" t="s">
        <v>1016</v>
      </c>
      <c r="W310" s="13">
        <v>296</v>
      </c>
      <c r="X310" s="14">
        <v>44995</v>
      </c>
      <c r="Y310" s="14">
        <v>45290</v>
      </c>
      <c r="Z310" s="83">
        <v>0</v>
      </c>
      <c r="AA310" s="15" t="s">
        <v>28</v>
      </c>
      <c r="AB310" s="27" t="s">
        <v>1057</v>
      </c>
      <c r="AC310" s="8">
        <v>2023</v>
      </c>
      <c r="AD310" s="8" t="s">
        <v>58</v>
      </c>
    </row>
    <row r="311" spans="1:30" x14ac:dyDescent="0.25">
      <c r="A311" s="9" t="s">
        <v>122</v>
      </c>
      <c r="B311" s="8" t="s">
        <v>30</v>
      </c>
      <c r="C311" s="13" t="s">
        <v>49</v>
      </c>
      <c r="D311" s="13" t="s">
        <v>1058</v>
      </c>
      <c r="E311" s="13">
        <f t="shared" si="8"/>
        <v>1</v>
      </c>
      <c r="F311" s="13" t="e">
        <f>VLOOKUP(D311,'[1]GESTIÓN CONTRAC FONAM NACION'!$AC:$AE,2,FALSE)</f>
        <v>#REF!</v>
      </c>
      <c r="G311" s="13" t="e">
        <f t="shared" si="9"/>
        <v>#REF!</v>
      </c>
      <c r="H311" s="21">
        <v>44995</v>
      </c>
      <c r="I311" s="8" t="s">
        <v>1059</v>
      </c>
      <c r="J311" s="23"/>
      <c r="K311" s="13" t="s">
        <v>52</v>
      </c>
      <c r="L311" s="82" t="s">
        <v>53</v>
      </c>
      <c r="M311" s="23"/>
      <c r="N311" s="23"/>
      <c r="O311" s="59">
        <v>1700220</v>
      </c>
      <c r="P311" s="59">
        <v>16492134</v>
      </c>
      <c r="Q311" s="13" t="s">
        <v>54</v>
      </c>
      <c r="R311" s="13" t="s">
        <v>55</v>
      </c>
      <c r="S311" s="120" t="s">
        <v>1472</v>
      </c>
      <c r="T311" s="73"/>
      <c r="U311" s="73">
        <v>1058843433</v>
      </c>
      <c r="V311" s="13" t="s">
        <v>336</v>
      </c>
      <c r="W311" s="13">
        <v>296</v>
      </c>
      <c r="X311" s="14">
        <v>44995</v>
      </c>
      <c r="Y311" s="14">
        <v>45290</v>
      </c>
      <c r="Z311" s="83">
        <v>0</v>
      </c>
      <c r="AA311" s="15" t="s">
        <v>28</v>
      </c>
      <c r="AB311" s="27" t="s">
        <v>1054</v>
      </c>
      <c r="AC311" s="8">
        <v>2023</v>
      </c>
      <c r="AD311" s="8" t="s">
        <v>58</v>
      </c>
    </row>
    <row r="312" spans="1:30" x14ac:dyDescent="0.25">
      <c r="A312" s="9" t="s">
        <v>126</v>
      </c>
      <c r="B312" s="8" t="s">
        <v>30</v>
      </c>
      <c r="C312" s="13" t="s">
        <v>49</v>
      </c>
      <c r="D312" s="8" t="s">
        <v>1060</v>
      </c>
      <c r="E312" s="13">
        <f t="shared" si="8"/>
        <v>1</v>
      </c>
      <c r="F312" s="13" t="e">
        <f>VLOOKUP(D312,'[1]GESTIÓN CONTRAC FONAM NACION'!$AC:$AE,2,FALSE)</f>
        <v>#REF!</v>
      </c>
      <c r="G312" s="13" t="e">
        <f t="shared" si="9"/>
        <v>#REF!</v>
      </c>
      <c r="H312" s="21">
        <v>44998</v>
      </c>
      <c r="I312" s="8" t="s">
        <v>1059</v>
      </c>
      <c r="J312" s="23"/>
      <c r="K312" s="13" t="s">
        <v>52</v>
      </c>
      <c r="L312" s="82" t="s">
        <v>53</v>
      </c>
      <c r="M312" s="23"/>
      <c r="N312" s="23"/>
      <c r="O312" s="59">
        <v>1700219</v>
      </c>
      <c r="P312" s="59">
        <v>16322102</v>
      </c>
      <c r="Q312" s="13" t="s">
        <v>54</v>
      </c>
      <c r="R312" s="13" t="s">
        <v>55</v>
      </c>
      <c r="S312" s="117" t="s">
        <v>1473</v>
      </c>
      <c r="T312" s="79"/>
      <c r="U312" s="79">
        <v>4061628</v>
      </c>
      <c r="V312" s="13" t="s">
        <v>336</v>
      </c>
      <c r="W312" s="13">
        <v>293</v>
      </c>
      <c r="X312" s="14">
        <v>44998</v>
      </c>
      <c r="Y312" s="14">
        <v>45290</v>
      </c>
      <c r="Z312" s="83">
        <v>0</v>
      </c>
      <c r="AA312" s="15" t="s">
        <v>28</v>
      </c>
      <c r="AB312" s="27" t="s">
        <v>1061</v>
      </c>
      <c r="AC312" s="8">
        <v>2023</v>
      </c>
      <c r="AD312" s="8" t="s">
        <v>58</v>
      </c>
    </row>
    <row r="313" spans="1:30" x14ac:dyDescent="0.25">
      <c r="A313" s="9" t="s">
        <v>131</v>
      </c>
      <c r="B313" s="8" t="s">
        <v>30</v>
      </c>
      <c r="C313" s="13" t="s">
        <v>49</v>
      </c>
      <c r="D313" s="8" t="s">
        <v>1062</v>
      </c>
      <c r="E313" s="13">
        <f t="shared" si="8"/>
        <v>1</v>
      </c>
      <c r="F313" s="13" t="e">
        <f>VLOOKUP(D313,'[1]GESTIÓN CONTRAC FONAM NACION'!$AC:$AE,2,FALSE)</f>
        <v>#REF!</v>
      </c>
      <c r="G313" s="13" t="e">
        <f t="shared" si="9"/>
        <v>#REF!</v>
      </c>
      <c r="H313" s="21">
        <v>44998</v>
      </c>
      <c r="I313" s="8" t="s">
        <v>1063</v>
      </c>
      <c r="J313" s="23"/>
      <c r="K313" s="13" t="s">
        <v>52</v>
      </c>
      <c r="L313" s="82" t="s">
        <v>53</v>
      </c>
      <c r="M313" s="23"/>
      <c r="N313" s="23"/>
      <c r="O313" s="59">
        <v>2896360</v>
      </c>
      <c r="P313" s="59">
        <v>27805056</v>
      </c>
      <c r="Q313" s="13" t="s">
        <v>54</v>
      </c>
      <c r="R313" s="13" t="s">
        <v>55</v>
      </c>
      <c r="S313" s="117" t="s">
        <v>1474</v>
      </c>
      <c r="T313" s="8"/>
      <c r="U313" s="8">
        <v>1128627933</v>
      </c>
      <c r="V313" s="13" t="s">
        <v>336</v>
      </c>
      <c r="W313" s="13">
        <v>293</v>
      </c>
      <c r="X313" s="14">
        <v>44998</v>
      </c>
      <c r="Y313" s="14">
        <v>45290</v>
      </c>
      <c r="Z313" s="83">
        <v>0</v>
      </c>
      <c r="AA313" s="15" t="s">
        <v>28</v>
      </c>
      <c r="AB313" s="27" t="s">
        <v>1064</v>
      </c>
      <c r="AC313" s="8">
        <v>2023</v>
      </c>
      <c r="AD313" s="8" t="s">
        <v>58</v>
      </c>
    </row>
    <row r="314" spans="1:30" x14ac:dyDescent="0.25">
      <c r="A314" s="9" t="s">
        <v>136</v>
      </c>
      <c r="B314" s="8" t="s">
        <v>30</v>
      </c>
      <c r="C314" s="13" t="s">
        <v>49</v>
      </c>
      <c r="D314" s="13" t="s">
        <v>1065</v>
      </c>
      <c r="E314" s="13">
        <f t="shared" si="8"/>
        <v>1</v>
      </c>
      <c r="F314" s="13" t="e">
        <f>VLOOKUP(D314,'[1]GESTIÓN CONTRAC FONAM NACION'!$AC:$AE,2,FALSE)</f>
        <v>#REF!</v>
      </c>
      <c r="G314" s="13" t="e">
        <f t="shared" si="9"/>
        <v>#REF!</v>
      </c>
      <c r="H314" s="21">
        <v>45042</v>
      </c>
      <c r="I314" s="8" t="s">
        <v>1066</v>
      </c>
      <c r="J314" s="23"/>
      <c r="K314" s="13" t="s">
        <v>52</v>
      </c>
      <c r="L314" s="82" t="s">
        <v>53</v>
      </c>
      <c r="M314" s="23"/>
      <c r="N314" s="23"/>
      <c r="O314" s="59">
        <v>3535980</v>
      </c>
      <c r="P314" s="59">
        <v>14143920</v>
      </c>
      <c r="Q314" s="13" t="s">
        <v>54</v>
      </c>
      <c r="R314" s="13" t="s">
        <v>55</v>
      </c>
      <c r="S314" s="120" t="s">
        <v>1475</v>
      </c>
      <c r="T314" s="73"/>
      <c r="U314" s="73">
        <v>1020782137</v>
      </c>
      <c r="V314" s="13" t="s">
        <v>336</v>
      </c>
      <c r="W314" s="13">
        <v>120</v>
      </c>
      <c r="X314" s="14">
        <v>45042</v>
      </c>
      <c r="Y314" s="14">
        <v>45164</v>
      </c>
      <c r="Z314" s="83">
        <v>0</v>
      </c>
      <c r="AA314" s="15" t="s">
        <v>28</v>
      </c>
      <c r="AB314" s="27" t="s">
        <v>1067</v>
      </c>
      <c r="AC314" s="8">
        <v>2023</v>
      </c>
      <c r="AD314" s="8" t="s">
        <v>58</v>
      </c>
    </row>
    <row r="315" spans="1:30" x14ac:dyDescent="0.25">
      <c r="A315" s="9" t="s">
        <v>139</v>
      </c>
      <c r="B315" s="8" t="s">
        <v>30</v>
      </c>
      <c r="C315" s="13" t="s">
        <v>49</v>
      </c>
      <c r="D315" s="8" t="s">
        <v>1014</v>
      </c>
      <c r="E315" s="13">
        <f t="shared" si="8"/>
        <v>2</v>
      </c>
      <c r="F315" s="13" t="e">
        <f>VLOOKUP(D315,'[1]GESTIÓN CONTRAC FONAM NACION'!$AC:$AE,2,FALSE)</f>
        <v>#REF!</v>
      </c>
      <c r="G315" s="13" t="e">
        <f t="shared" si="9"/>
        <v>#REF!</v>
      </c>
      <c r="H315" s="21">
        <v>45097</v>
      </c>
      <c r="I315" s="56" t="s">
        <v>1015</v>
      </c>
      <c r="J315" s="23"/>
      <c r="K315" s="13" t="s">
        <v>52</v>
      </c>
      <c r="L315" s="82" t="s">
        <v>53</v>
      </c>
      <c r="M315" s="23"/>
      <c r="N315" s="23"/>
      <c r="O315" s="59">
        <v>3535980</v>
      </c>
      <c r="P315" s="59">
        <v>19447890</v>
      </c>
      <c r="Q315" s="13" t="s">
        <v>54</v>
      </c>
      <c r="R315" s="13" t="s">
        <v>55</v>
      </c>
      <c r="S315" s="117" t="s">
        <v>1457</v>
      </c>
      <c r="T315" s="79"/>
      <c r="U315" s="79">
        <v>1039101346</v>
      </c>
      <c r="V315" s="13" t="s">
        <v>1016</v>
      </c>
      <c r="W315" s="13">
        <v>167</v>
      </c>
      <c r="X315" s="14">
        <v>45097</v>
      </c>
      <c r="Y315" s="14">
        <v>45264</v>
      </c>
      <c r="Z315" s="83">
        <v>0</v>
      </c>
      <c r="AA315" s="15" t="s">
        <v>28</v>
      </c>
      <c r="AB315" s="27" t="s">
        <v>1068</v>
      </c>
      <c r="AC315" s="8">
        <v>2023</v>
      </c>
      <c r="AD315" s="8" t="s">
        <v>58</v>
      </c>
    </row>
    <row r="316" spans="1:30" x14ac:dyDescent="0.25">
      <c r="A316" s="9" t="s">
        <v>143</v>
      </c>
      <c r="B316" s="8" t="s">
        <v>30</v>
      </c>
      <c r="C316" s="13" t="s">
        <v>49</v>
      </c>
      <c r="D316" s="13" t="s">
        <v>1069</v>
      </c>
      <c r="E316" s="13">
        <f t="shared" si="8"/>
        <v>1</v>
      </c>
      <c r="F316" s="13" t="e">
        <f>VLOOKUP(D316,'[1]GESTIÓN CONTRAC FONAM NACION'!$AC:$AE,2,FALSE)</f>
        <v>#REF!</v>
      </c>
      <c r="G316" s="13" t="e">
        <f t="shared" si="9"/>
        <v>#REF!</v>
      </c>
      <c r="H316" s="21">
        <v>45106</v>
      </c>
      <c r="I316" s="80" t="s">
        <v>1070</v>
      </c>
      <c r="J316" s="23"/>
      <c r="K316" s="13" t="s">
        <v>52</v>
      </c>
      <c r="L316" s="82" t="s">
        <v>53</v>
      </c>
      <c r="M316" s="23"/>
      <c r="N316" s="23"/>
      <c r="O316" s="59">
        <v>1497991</v>
      </c>
      <c r="P316" s="59">
        <v>9087812</v>
      </c>
      <c r="Q316" s="13" t="s">
        <v>54</v>
      </c>
      <c r="R316" s="13" t="s">
        <v>55</v>
      </c>
      <c r="S316" s="120" t="s">
        <v>1476</v>
      </c>
      <c r="T316" s="73"/>
      <c r="U316" s="73">
        <v>1113649727</v>
      </c>
      <c r="V316" s="13" t="s">
        <v>1016</v>
      </c>
      <c r="W316" s="13">
        <v>184</v>
      </c>
      <c r="X316" s="14">
        <v>45106</v>
      </c>
      <c r="Y316" s="14">
        <v>45290</v>
      </c>
      <c r="Z316" s="83">
        <v>0</v>
      </c>
      <c r="AA316" s="15" t="s">
        <v>28</v>
      </c>
      <c r="AB316" s="27" t="s">
        <v>1071</v>
      </c>
      <c r="AC316" s="8">
        <v>2023</v>
      </c>
      <c r="AD316" s="8" t="s">
        <v>58</v>
      </c>
    </row>
    <row r="317" spans="1:30" x14ac:dyDescent="0.25">
      <c r="A317" s="9" t="s">
        <v>147</v>
      </c>
      <c r="B317" s="8" t="s">
        <v>30</v>
      </c>
      <c r="C317" s="13" t="s">
        <v>49</v>
      </c>
      <c r="D317" s="8" t="s">
        <v>1072</v>
      </c>
      <c r="E317" s="13">
        <f t="shared" si="8"/>
        <v>1</v>
      </c>
      <c r="F317" s="13" t="e">
        <f>VLOOKUP(D317,'[1]GESTIÓN CONTRAC FONAM NACION'!$AC:$AE,2,FALSE)</f>
        <v>#REF!</v>
      </c>
      <c r="G317" s="13" t="e">
        <f t="shared" si="9"/>
        <v>#REF!</v>
      </c>
      <c r="H317" s="21">
        <v>45167</v>
      </c>
      <c r="I317" s="8" t="s">
        <v>1073</v>
      </c>
      <c r="J317" s="23"/>
      <c r="K317" s="13" t="s">
        <v>52</v>
      </c>
      <c r="L317" s="82" t="s">
        <v>53</v>
      </c>
      <c r="M317" s="23"/>
      <c r="N317" s="23"/>
      <c r="O317" s="87">
        <v>3535980</v>
      </c>
      <c r="P317" s="59">
        <v>14379652</v>
      </c>
      <c r="Q317" s="13" t="s">
        <v>54</v>
      </c>
      <c r="R317" s="13" t="s">
        <v>55</v>
      </c>
      <c r="S317" s="120" t="s">
        <v>1477</v>
      </c>
      <c r="T317" s="73"/>
      <c r="U317" s="73">
        <v>24339448</v>
      </c>
      <c r="V317" s="13" t="s">
        <v>336</v>
      </c>
      <c r="W317" s="13">
        <v>120</v>
      </c>
      <c r="X317" s="14">
        <v>45168</v>
      </c>
      <c r="Y317" s="14">
        <v>45290</v>
      </c>
      <c r="Z317" s="83">
        <v>0</v>
      </c>
      <c r="AA317" s="15" t="s">
        <v>28</v>
      </c>
      <c r="AB317" s="27" t="s">
        <v>1074</v>
      </c>
      <c r="AC317" s="8">
        <v>2023</v>
      </c>
      <c r="AD317" s="8" t="s">
        <v>58</v>
      </c>
    </row>
    <row r="318" spans="1:30" x14ac:dyDescent="0.25">
      <c r="A318" s="29" t="s">
        <v>151</v>
      </c>
      <c r="B318" s="8" t="s">
        <v>30</v>
      </c>
      <c r="C318" s="13" t="s">
        <v>49</v>
      </c>
      <c r="D318" s="13" t="s">
        <v>1075</v>
      </c>
      <c r="E318" s="13">
        <f t="shared" si="8"/>
        <v>1</v>
      </c>
      <c r="F318" s="13" t="e">
        <f>VLOOKUP(D318,'[1]GESTIÓN CONTRAC FONAM NACION'!$AC:$AE,2,FALSE)</f>
        <v>#REF!</v>
      </c>
      <c r="G318" s="13" t="e">
        <f t="shared" si="9"/>
        <v>#REF!</v>
      </c>
      <c r="H318" s="21">
        <v>45175</v>
      </c>
      <c r="I318" s="22" t="s">
        <v>1076</v>
      </c>
      <c r="J318" s="23"/>
      <c r="K318" s="13" t="s">
        <v>52</v>
      </c>
      <c r="L318" s="82" t="s">
        <v>53</v>
      </c>
      <c r="M318" s="23"/>
      <c r="N318" s="23"/>
      <c r="O318" s="59">
        <v>1700220</v>
      </c>
      <c r="P318" s="59">
        <v>6517510</v>
      </c>
      <c r="Q318" s="13" t="s">
        <v>54</v>
      </c>
      <c r="R318" s="13" t="s">
        <v>55</v>
      </c>
      <c r="S318" s="120" t="s">
        <v>1478</v>
      </c>
      <c r="T318" s="73"/>
      <c r="U318" s="73">
        <v>1060267038</v>
      </c>
      <c r="V318" s="13" t="s">
        <v>336</v>
      </c>
      <c r="W318" s="13">
        <v>115</v>
      </c>
      <c r="X318" s="14">
        <v>45175</v>
      </c>
      <c r="Y318" s="14">
        <v>45290</v>
      </c>
      <c r="Z318" s="83">
        <v>0</v>
      </c>
      <c r="AA318" s="15" t="s">
        <v>28</v>
      </c>
      <c r="AB318" s="27" t="s">
        <v>1077</v>
      </c>
      <c r="AC318" s="8">
        <v>2023</v>
      </c>
      <c r="AD318" s="8" t="s">
        <v>58</v>
      </c>
    </row>
    <row r="319" spans="1:30" x14ac:dyDescent="0.25">
      <c r="A319" s="9" t="s">
        <v>22</v>
      </c>
      <c r="B319" s="8" t="s">
        <v>30</v>
      </c>
      <c r="C319" s="88" t="s">
        <v>1078</v>
      </c>
      <c r="D319" s="13" t="s">
        <v>1079</v>
      </c>
      <c r="E319" s="13">
        <f t="shared" si="8"/>
        <v>1</v>
      </c>
      <c r="F319" s="13" t="e">
        <f>VLOOKUP(D319,'[1]GESTIÓN CONTRAC FONAM NACION'!$AC:$AE,2,FALSE)</f>
        <v>#REF!</v>
      </c>
      <c r="G319" s="13" t="e">
        <f t="shared" si="9"/>
        <v>#REF!</v>
      </c>
      <c r="H319" s="89">
        <v>45072</v>
      </c>
      <c r="I319" s="8" t="s">
        <v>1080</v>
      </c>
      <c r="J319" s="23"/>
      <c r="K319" s="13" t="s">
        <v>852</v>
      </c>
      <c r="L319" s="67" t="s">
        <v>853</v>
      </c>
      <c r="M319" s="23"/>
      <c r="N319" s="23"/>
      <c r="O319" s="90">
        <v>8000000</v>
      </c>
      <c r="P319" s="59">
        <v>24386670</v>
      </c>
      <c r="Q319" s="13" t="s">
        <v>781</v>
      </c>
      <c r="R319" s="13" t="s">
        <v>26</v>
      </c>
      <c r="S319" s="73"/>
      <c r="T319" s="73"/>
      <c r="U319" s="73"/>
      <c r="V319" s="13" t="s">
        <v>94</v>
      </c>
      <c r="W319" s="13">
        <v>218</v>
      </c>
      <c r="X319" s="14">
        <v>45072</v>
      </c>
      <c r="Y319" s="14">
        <v>45290</v>
      </c>
      <c r="Z319" s="14"/>
      <c r="AA319" s="13" t="s">
        <v>28</v>
      </c>
      <c r="AB319" s="27" t="s">
        <v>1081</v>
      </c>
      <c r="AC319" s="8">
        <v>2023</v>
      </c>
      <c r="AD319" s="8" t="s">
        <v>58</v>
      </c>
    </row>
    <row r="320" spans="1:30" x14ac:dyDescent="0.25">
      <c r="A320" s="9" t="s">
        <v>37</v>
      </c>
      <c r="B320" s="8" t="s">
        <v>30</v>
      </c>
      <c r="C320" s="13" t="s">
        <v>849</v>
      </c>
      <c r="D320" s="8" t="s">
        <v>1082</v>
      </c>
      <c r="E320" s="13">
        <f t="shared" si="8"/>
        <v>1</v>
      </c>
      <c r="F320" s="13" t="e">
        <f>VLOOKUP(D320,'[1]GESTIÓN CONTRAC FONAM NACION'!$AC:$AE,2,FALSE)</f>
        <v>#REF!</v>
      </c>
      <c r="G320" s="13" t="e">
        <f t="shared" si="9"/>
        <v>#REF!</v>
      </c>
      <c r="H320" s="89">
        <v>45072</v>
      </c>
      <c r="I320" s="8" t="s">
        <v>1083</v>
      </c>
      <c r="J320" s="23"/>
      <c r="K320" s="13" t="s">
        <v>852</v>
      </c>
      <c r="L320" s="67" t="s">
        <v>853</v>
      </c>
      <c r="M320" s="23"/>
      <c r="N320" s="23"/>
      <c r="O320" s="90" t="s">
        <v>854</v>
      </c>
      <c r="P320" s="59">
        <v>8000000</v>
      </c>
      <c r="Q320" s="13" t="s">
        <v>781</v>
      </c>
      <c r="R320" s="13" t="s">
        <v>26</v>
      </c>
      <c r="S320" s="73"/>
      <c r="T320" s="73"/>
      <c r="U320" s="73"/>
      <c r="V320" s="13" t="s">
        <v>1016</v>
      </c>
      <c r="W320" s="13">
        <v>203</v>
      </c>
      <c r="X320" s="14">
        <v>45072</v>
      </c>
      <c r="Y320" s="14">
        <v>45275</v>
      </c>
      <c r="Z320" s="14"/>
      <c r="AA320" s="13" t="s">
        <v>28</v>
      </c>
      <c r="AB320" s="27" t="s">
        <v>1084</v>
      </c>
      <c r="AC320" s="8">
        <v>2023</v>
      </c>
      <c r="AD320" s="8" t="s">
        <v>58</v>
      </c>
    </row>
    <row r="321" spans="1:30" x14ac:dyDescent="0.25">
      <c r="A321" s="9" t="s">
        <v>41</v>
      </c>
      <c r="B321" s="8" t="s">
        <v>30</v>
      </c>
      <c r="C321" s="8" t="s">
        <v>1085</v>
      </c>
      <c r="D321" s="13" t="s">
        <v>1086</v>
      </c>
      <c r="E321" s="13">
        <f t="shared" si="8"/>
        <v>1</v>
      </c>
      <c r="F321" s="13" t="e">
        <f>VLOOKUP(D321,'[1]GESTIÓN CONTRAC FONAM NACION'!$AC:$AE,2,FALSE)</f>
        <v>#REF!</v>
      </c>
      <c r="G321" s="13" t="e">
        <f t="shared" si="9"/>
        <v>#REF!</v>
      </c>
      <c r="H321" s="89">
        <v>45075</v>
      </c>
      <c r="I321" s="22" t="s">
        <v>1087</v>
      </c>
      <c r="J321" s="23"/>
      <c r="K321" s="13" t="s">
        <v>852</v>
      </c>
      <c r="L321" s="67" t="s">
        <v>853</v>
      </c>
      <c r="M321" s="23"/>
      <c r="N321" s="23"/>
      <c r="O321" s="90">
        <v>569415</v>
      </c>
      <c r="P321" s="59">
        <v>1138830</v>
      </c>
      <c r="Q321" s="13" t="s">
        <v>781</v>
      </c>
      <c r="R321" s="13" t="s">
        <v>26</v>
      </c>
      <c r="S321" s="73"/>
      <c r="T321" s="73"/>
      <c r="U321" s="73"/>
      <c r="V321" s="13" t="s">
        <v>27</v>
      </c>
      <c r="W321" s="13">
        <v>215</v>
      </c>
      <c r="X321" s="14">
        <v>45075</v>
      </c>
      <c r="Y321" s="14">
        <v>45290</v>
      </c>
      <c r="Z321" s="14"/>
      <c r="AA321" s="13" t="s">
        <v>28</v>
      </c>
      <c r="AB321" s="27" t="s">
        <v>1088</v>
      </c>
      <c r="AC321" s="8">
        <v>2023</v>
      </c>
      <c r="AD321" s="8" t="s">
        <v>58</v>
      </c>
    </row>
    <row r="322" spans="1:30" x14ac:dyDescent="0.25">
      <c r="A322" s="9" t="s">
        <v>65</v>
      </c>
      <c r="B322" s="8" t="s">
        <v>30</v>
      </c>
      <c r="C322" s="88" t="s">
        <v>1078</v>
      </c>
      <c r="D322" s="13" t="s">
        <v>1089</v>
      </c>
      <c r="E322" s="13">
        <f t="shared" si="8"/>
        <v>1</v>
      </c>
      <c r="F322" s="13" t="e">
        <f>VLOOKUP(D322,'[1]GESTIÓN CONTRAC FONAM NACION'!$AC:$AE,2,FALSE)</f>
        <v>#REF!</v>
      </c>
      <c r="G322" s="13" t="e">
        <f t="shared" si="9"/>
        <v>#REF!</v>
      </c>
      <c r="H322" s="89">
        <v>45099</v>
      </c>
      <c r="I322" s="22" t="s">
        <v>1090</v>
      </c>
      <c r="J322" s="23"/>
      <c r="K322" s="13" t="s">
        <v>852</v>
      </c>
      <c r="L322" s="67" t="s">
        <v>853</v>
      </c>
      <c r="M322" s="23"/>
      <c r="N322" s="23"/>
      <c r="O322" s="90" t="s">
        <v>854</v>
      </c>
      <c r="P322" s="59">
        <v>11904252</v>
      </c>
      <c r="Q322" s="13" t="s">
        <v>54</v>
      </c>
      <c r="R322" s="13" t="s">
        <v>55</v>
      </c>
      <c r="S322" s="73"/>
      <c r="T322" s="73"/>
      <c r="U322" s="73"/>
      <c r="V322" s="13" t="s">
        <v>1016</v>
      </c>
      <c r="W322" s="13">
        <v>176</v>
      </c>
      <c r="X322" s="14">
        <v>45099</v>
      </c>
      <c r="Y322" s="14">
        <v>45275</v>
      </c>
      <c r="Z322" s="14"/>
      <c r="AA322" s="13" t="s">
        <v>28</v>
      </c>
      <c r="AB322" s="27" t="s">
        <v>1091</v>
      </c>
      <c r="AC322" s="8">
        <v>2023</v>
      </c>
      <c r="AD322" s="8" t="s">
        <v>58</v>
      </c>
    </row>
    <row r="323" spans="1:30" x14ac:dyDescent="0.25">
      <c r="A323" s="9" t="s">
        <v>69</v>
      </c>
      <c r="B323" s="8" t="s">
        <v>30</v>
      </c>
      <c r="C323" s="13" t="s">
        <v>984</v>
      </c>
      <c r="D323" s="13" t="s">
        <v>1092</v>
      </c>
      <c r="E323" s="13">
        <f t="shared" ref="E323:E377" si="10">COUNTIF(D:D,D323)</f>
        <v>1</v>
      </c>
      <c r="F323" s="13" t="e">
        <f>VLOOKUP(D323,'[1]GESTIÓN CONTRAC FONAM NACION'!$AC:$AE,2,FALSE)</f>
        <v>#REF!</v>
      </c>
      <c r="G323" s="13" t="e">
        <f t="shared" ref="G323:G377" si="11">IF(E323=F323,1,"")</f>
        <v>#REF!</v>
      </c>
      <c r="H323" s="89">
        <v>45099</v>
      </c>
      <c r="I323" s="58" t="s">
        <v>1093</v>
      </c>
      <c r="J323" s="23"/>
      <c r="K323" s="13" t="s">
        <v>852</v>
      </c>
      <c r="L323" s="67" t="s">
        <v>853</v>
      </c>
      <c r="M323" s="23"/>
      <c r="N323" s="23"/>
      <c r="O323" s="90" t="s">
        <v>854</v>
      </c>
      <c r="P323" s="59">
        <v>8025379</v>
      </c>
      <c r="Q323" s="13" t="s">
        <v>781</v>
      </c>
      <c r="R323" s="13" t="s">
        <v>26</v>
      </c>
      <c r="S323" s="73"/>
      <c r="T323" s="73"/>
      <c r="U323" s="73"/>
      <c r="V323" s="13" t="s">
        <v>1094</v>
      </c>
      <c r="W323" s="13">
        <v>190</v>
      </c>
      <c r="X323" s="14">
        <v>45100</v>
      </c>
      <c r="Y323" s="14">
        <v>45290</v>
      </c>
      <c r="Z323" s="14"/>
      <c r="AA323" s="13" t="s">
        <v>28</v>
      </c>
      <c r="AB323" s="27" t="s">
        <v>1095</v>
      </c>
      <c r="AC323" s="8">
        <v>2023</v>
      </c>
      <c r="AD323" s="8" t="s">
        <v>58</v>
      </c>
    </row>
    <row r="324" spans="1:30" x14ac:dyDescent="0.25">
      <c r="A324" s="29" t="s">
        <v>74</v>
      </c>
      <c r="B324" s="8" t="s">
        <v>30</v>
      </c>
      <c r="C324" s="88" t="s">
        <v>1078</v>
      </c>
      <c r="D324" s="13" t="s">
        <v>1096</v>
      </c>
      <c r="E324" s="13">
        <f t="shared" si="10"/>
        <v>1</v>
      </c>
      <c r="F324" s="13" t="e">
        <f>VLOOKUP(D324,'[1]GESTIÓN CONTRAC FONAM NACION'!$AC:$AE,2,FALSE)</f>
        <v>#REF!</v>
      </c>
      <c r="G324" s="13" t="e">
        <f t="shared" si="11"/>
        <v>#REF!</v>
      </c>
      <c r="H324" s="21">
        <v>45125</v>
      </c>
      <c r="I324" s="13" t="s">
        <v>1097</v>
      </c>
      <c r="J324" s="23"/>
      <c r="K324" s="13" t="s">
        <v>852</v>
      </c>
      <c r="L324" s="67" t="s">
        <v>853</v>
      </c>
      <c r="M324" s="23"/>
      <c r="N324" s="23"/>
      <c r="O324" s="91" t="s">
        <v>854</v>
      </c>
      <c r="P324" s="59">
        <v>2852000</v>
      </c>
      <c r="Q324" s="13" t="s">
        <v>54</v>
      </c>
      <c r="R324" s="13" t="s">
        <v>55</v>
      </c>
      <c r="S324" s="73"/>
      <c r="T324" s="73"/>
      <c r="U324" s="73"/>
      <c r="V324" s="13" t="s">
        <v>336</v>
      </c>
      <c r="W324" s="13">
        <v>90</v>
      </c>
      <c r="X324" s="14">
        <v>45126</v>
      </c>
      <c r="Y324" s="14">
        <v>45218</v>
      </c>
      <c r="Z324" s="14"/>
      <c r="AA324" s="13" t="s">
        <v>28</v>
      </c>
      <c r="AB324" s="27" t="s">
        <v>1098</v>
      </c>
      <c r="AC324" s="8">
        <v>2023</v>
      </c>
      <c r="AD324" s="8" t="s">
        <v>58</v>
      </c>
    </row>
    <row r="325" spans="1:30" x14ac:dyDescent="0.25">
      <c r="A325" s="29" t="s">
        <v>78</v>
      </c>
      <c r="B325" s="8" t="s">
        <v>30</v>
      </c>
      <c r="C325" s="88" t="s">
        <v>1078</v>
      </c>
      <c r="D325" s="13" t="s">
        <v>1099</v>
      </c>
      <c r="E325" s="13">
        <f t="shared" si="10"/>
        <v>1</v>
      </c>
      <c r="F325" s="13" t="e">
        <f>VLOOKUP(D325,'[1]GESTIÓN CONTRAC FONAM NACION'!$AC:$AE,2,FALSE)</f>
        <v>#REF!</v>
      </c>
      <c r="G325" s="13" t="e">
        <f t="shared" si="11"/>
        <v>#REF!</v>
      </c>
      <c r="H325" s="89">
        <v>45131</v>
      </c>
      <c r="I325" s="58" t="s">
        <v>1100</v>
      </c>
      <c r="J325" s="23"/>
      <c r="K325" s="13" t="s">
        <v>852</v>
      </c>
      <c r="L325" s="67" t="s">
        <v>853</v>
      </c>
      <c r="M325" s="23"/>
      <c r="N325" s="23"/>
      <c r="O325" s="90" t="s">
        <v>854</v>
      </c>
      <c r="P325" s="59">
        <v>9719515</v>
      </c>
      <c r="Q325" s="13" t="s">
        <v>54</v>
      </c>
      <c r="R325" s="13" t="s">
        <v>55</v>
      </c>
      <c r="S325" s="73"/>
      <c r="T325" s="73"/>
      <c r="U325" s="73"/>
      <c r="V325" s="13" t="s">
        <v>1101</v>
      </c>
      <c r="W325" s="13">
        <v>90</v>
      </c>
      <c r="X325" s="14">
        <v>45133</v>
      </c>
      <c r="Y325" s="14">
        <v>45225</v>
      </c>
      <c r="Z325" s="14"/>
      <c r="AA325" s="13" t="s">
        <v>28</v>
      </c>
      <c r="AB325" s="27" t="s">
        <v>1102</v>
      </c>
      <c r="AC325" s="8">
        <v>2023</v>
      </c>
      <c r="AD325" s="8" t="s">
        <v>58</v>
      </c>
    </row>
    <row r="326" spans="1:30" x14ac:dyDescent="0.25">
      <c r="A326" s="29" t="s">
        <v>82</v>
      </c>
      <c r="B326" s="8" t="s">
        <v>30</v>
      </c>
      <c r="C326" s="88" t="s">
        <v>1078</v>
      </c>
      <c r="D326" s="13" t="s">
        <v>1103</v>
      </c>
      <c r="E326" s="13">
        <f t="shared" si="10"/>
        <v>1</v>
      </c>
      <c r="F326" s="13" t="e">
        <f>VLOOKUP(D326,'[1]GESTIÓN CONTRAC FONAM NACION'!$AC:$AE,2,FALSE)</f>
        <v>#REF!</v>
      </c>
      <c r="G326" s="13" t="e">
        <f t="shared" si="11"/>
        <v>#REF!</v>
      </c>
      <c r="H326" s="89">
        <v>45178</v>
      </c>
      <c r="I326" s="8" t="s">
        <v>1104</v>
      </c>
      <c r="J326" s="23"/>
      <c r="K326" s="13" t="s">
        <v>852</v>
      </c>
      <c r="L326" s="67" t="s">
        <v>853</v>
      </c>
      <c r="M326" s="23"/>
      <c r="N326" s="23"/>
      <c r="O326" s="90" t="s">
        <v>854</v>
      </c>
      <c r="P326" s="59">
        <v>1083463</v>
      </c>
      <c r="Q326" s="13" t="s">
        <v>781</v>
      </c>
      <c r="R326" s="13" t="s">
        <v>26</v>
      </c>
      <c r="S326" s="73"/>
      <c r="T326" s="73"/>
      <c r="U326" s="73"/>
      <c r="V326" s="13" t="s">
        <v>763</v>
      </c>
      <c r="W326" s="13">
        <v>120</v>
      </c>
      <c r="X326" s="14">
        <v>45152</v>
      </c>
      <c r="Y326" s="14">
        <v>45274</v>
      </c>
      <c r="Z326" s="14"/>
      <c r="AA326" s="13" t="s">
        <v>28</v>
      </c>
      <c r="AB326" s="27" t="s">
        <v>1105</v>
      </c>
      <c r="AC326" s="8">
        <v>2023</v>
      </c>
      <c r="AD326" s="8" t="s">
        <v>58</v>
      </c>
    </row>
    <row r="327" spans="1:30" x14ac:dyDescent="0.25">
      <c r="A327" s="29" t="s">
        <v>87</v>
      </c>
      <c r="B327" s="8" t="s">
        <v>30</v>
      </c>
      <c r="C327" s="88" t="s">
        <v>1078</v>
      </c>
      <c r="D327" s="13" t="s">
        <v>918</v>
      </c>
      <c r="E327" s="13">
        <f t="shared" si="10"/>
        <v>2</v>
      </c>
      <c r="F327" s="13" t="e">
        <f>VLOOKUP(D327,'[1]GESTIÓN CONTRAC FONAM NACION'!$AC:$AE,2,FALSE)</f>
        <v>#REF!</v>
      </c>
      <c r="G327" s="13" t="e">
        <f t="shared" si="11"/>
        <v>#REF!</v>
      </c>
      <c r="H327" s="89">
        <v>45155</v>
      </c>
      <c r="I327" s="66" t="s">
        <v>1106</v>
      </c>
      <c r="J327" s="23"/>
      <c r="K327" s="13" t="s">
        <v>852</v>
      </c>
      <c r="L327" s="67" t="s">
        <v>853</v>
      </c>
      <c r="M327" s="23"/>
      <c r="N327" s="23"/>
      <c r="O327" s="90" t="s">
        <v>854</v>
      </c>
      <c r="P327" s="59">
        <v>15000000</v>
      </c>
      <c r="Q327" s="13" t="s">
        <v>54</v>
      </c>
      <c r="R327" s="13" t="s">
        <v>55</v>
      </c>
      <c r="S327" s="118" t="s">
        <v>1454</v>
      </c>
      <c r="T327" s="84"/>
      <c r="U327" s="84">
        <v>36182424</v>
      </c>
      <c r="V327" s="13" t="s">
        <v>1107</v>
      </c>
      <c r="W327" s="13">
        <v>120</v>
      </c>
      <c r="X327" s="14">
        <v>45155</v>
      </c>
      <c r="Y327" s="14">
        <v>45275</v>
      </c>
      <c r="Z327" s="14"/>
      <c r="AA327" s="13" t="s">
        <v>28</v>
      </c>
      <c r="AB327" s="27" t="s">
        <v>1108</v>
      </c>
      <c r="AC327" s="8">
        <v>2023</v>
      </c>
      <c r="AD327" s="8" t="s">
        <v>58</v>
      </c>
    </row>
    <row r="328" spans="1:30" x14ac:dyDescent="0.25">
      <c r="A328" s="29" t="s">
        <v>91</v>
      </c>
      <c r="B328" s="8" t="s">
        <v>30</v>
      </c>
      <c r="C328" s="88" t="s">
        <v>1078</v>
      </c>
      <c r="D328" s="13" t="s">
        <v>1109</v>
      </c>
      <c r="E328" s="13">
        <f t="shared" si="10"/>
        <v>1</v>
      </c>
      <c r="F328" s="13" t="e">
        <f>VLOOKUP(D328,'[1]GESTIÓN CONTRAC FONAM NACION'!$AC:$AE,2,FALSE)</f>
        <v>#REF!</v>
      </c>
      <c r="G328" s="13" t="e">
        <f t="shared" si="11"/>
        <v>#REF!</v>
      </c>
      <c r="H328" s="89">
        <v>45162</v>
      </c>
      <c r="I328" s="58" t="s">
        <v>1110</v>
      </c>
      <c r="J328" s="23"/>
      <c r="K328" s="13" t="s">
        <v>852</v>
      </c>
      <c r="L328" s="67" t="s">
        <v>853</v>
      </c>
      <c r="M328" s="23"/>
      <c r="N328" s="23"/>
      <c r="O328" s="90" t="s">
        <v>1111</v>
      </c>
      <c r="P328" s="59">
        <v>6000000</v>
      </c>
      <c r="Q328" s="13" t="s">
        <v>781</v>
      </c>
      <c r="R328" s="13" t="s">
        <v>26</v>
      </c>
      <c r="S328" s="73"/>
      <c r="T328" s="73"/>
      <c r="U328" s="73"/>
      <c r="V328" s="13" t="s">
        <v>111</v>
      </c>
      <c r="W328" s="13">
        <v>113</v>
      </c>
      <c r="X328" s="14">
        <v>45162</v>
      </c>
      <c r="Y328" s="14">
        <v>45275</v>
      </c>
      <c r="Z328" s="14"/>
      <c r="AA328" s="13" t="s">
        <v>28</v>
      </c>
      <c r="AB328" s="27" t="s">
        <v>1112</v>
      </c>
      <c r="AC328" s="8">
        <v>2023</v>
      </c>
      <c r="AD328" s="8" t="s">
        <v>58</v>
      </c>
    </row>
    <row r="329" spans="1:30" x14ac:dyDescent="0.25">
      <c r="A329" s="29" t="s">
        <v>96</v>
      </c>
      <c r="B329" s="8" t="s">
        <v>30</v>
      </c>
      <c r="C329" s="13" t="s">
        <v>984</v>
      </c>
      <c r="D329" s="8" t="s">
        <v>1113</v>
      </c>
      <c r="E329" s="13">
        <f t="shared" si="10"/>
        <v>1</v>
      </c>
      <c r="F329" s="13" t="e">
        <f>VLOOKUP(D329,'[1]GESTIÓN CONTRAC FONAM NACION'!$AC:$AE,2,FALSE)</f>
        <v>#REF!</v>
      </c>
      <c r="G329" s="13" t="e">
        <f t="shared" si="11"/>
        <v>#REF!</v>
      </c>
      <c r="H329" s="89">
        <v>45168</v>
      </c>
      <c r="I329" s="58" t="s">
        <v>1114</v>
      </c>
      <c r="J329" s="23"/>
      <c r="K329" s="13" t="s">
        <v>852</v>
      </c>
      <c r="L329" s="67" t="s">
        <v>853</v>
      </c>
      <c r="M329" s="23"/>
      <c r="N329" s="23"/>
      <c r="O329" s="90" t="s">
        <v>854</v>
      </c>
      <c r="P329" s="59">
        <v>2988000</v>
      </c>
      <c r="Q329" s="13" t="s">
        <v>781</v>
      </c>
      <c r="R329" s="13" t="s">
        <v>55</v>
      </c>
      <c r="S329" s="120" t="s">
        <v>1455</v>
      </c>
      <c r="T329" s="73"/>
      <c r="U329" s="73">
        <v>6804676</v>
      </c>
      <c r="V329" s="13" t="s">
        <v>94</v>
      </c>
      <c r="W329" s="92">
        <v>117</v>
      </c>
      <c r="X329" s="14">
        <v>45173</v>
      </c>
      <c r="Y329" s="14">
        <v>45264</v>
      </c>
      <c r="Z329" s="14"/>
      <c r="AA329" s="13" t="s">
        <v>28</v>
      </c>
      <c r="AB329" s="27" t="s">
        <v>1115</v>
      </c>
      <c r="AC329" s="8">
        <v>2023</v>
      </c>
      <c r="AD329" s="8" t="s">
        <v>58</v>
      </c>
    </row>
    <row r="330" spans="1:30" x14ac:dyDescent="0.25">
      <c r="A330" s="29" t="s">
        <v>103</v>
      </c>
      <c r="B330" s="8" t="s">
        <v>30</v>
      </c>
      <c r="C330" s="13" t="s">
        <v>984</v>
      </c>
      <c r="D330" s="8" t="s">
        <v>1116</v>
      </c>
      <c r="E330" s="13">
        <f t="shared" si="10"/>
        <v>1</v>
      </c>
      <c r="F330" s="13" t="e">
        <f>VLOOKUP(D330,'[1]GESTIÓN CONTRAC FONAM NACION'!$AC:$AE,2,FALSE)</f>
        <v>#REF!</v>
      </c>
      <c r="G330" s="13" t="e">
        <f t="shared" si="11"/>
        <v>#REF!</v>
      </c>
      <c r="H330" s="89">
        <v>45176</v>
      </c>
      <c r="I330" s="58" t="s">
        <v>1117</v>
      </c>
      <c r="J330" s="23"/>
      <c r="K330" s="13" t="s">
        <v>852</v>
      </c>
      <c r="L330" s="67" t="s">
        <v>853</v>
      </c>
      <c r="M330" s="23"/>
      <c r="N330" s="23"/>
      <c r="O330" s="90" t="s">
        <v>854</v>
      </c>
      <c r="P330" s="59">
        <v>1820000</v>
      </c>
      <c r="Q330" s="13" t="s">
        <v>54</v>
      </c>
      <c r="R330" s="13" t="s">
        <v>55</v>
      </c>
      <c r="S330" s="120" t="s">
        <v>1479</v>
      </c>
      <c r="T330" s="73"/>
      <c r="U330" s="73">
        <v>1121930766</v>
      </c>
      <c r="V330" s="13" t="s">
        <v>116</v>
      </c>
      <c r="W330" s="13">
        <v>30</v>
      </c>
      <c r="X330" s="14">
        <v>45181</v>
      </c>
      <c r="Y330" s="14">
        <v>45211</v>
      </c>
      <c r="Z330" s="14"/>
      <c r="AA330" s="13" t="s">
        <v>28</v>
      </c>
      <c r="AB330" s="27" t="s">
        <v>1118</v>
      </c>
      <c r="AC330" s="8">
        <v>2023</v>
      </c>
      <c r="AD330" s="8" t="s">
        <v>58</v>
      </c>
    </row>
    <row r="331" spans="1:30" x14ac:dyDescent="0.25">
      <c r="A331" s="29" t="s">
        <v>108</v>
      </c>
      <c r="B331" s="8" t="s">
        <v>30</v>
      </c>
      <c r="C331" s="88" t="s">
        <v>1078</v>
      </c>
      <c r="D331" s="13" t="s">
        <v>1119</v>
      </c>
      <c r="E331" s="13">
        <f t="shared" si="10"/>
        <v>1</v>
      </c>
      <c r="F331" s="13" t="e">
        <f>VLOOKUP(D331,'[1]GESTIÓN CONTRAC FONAM NACION'!$AC:$AE,2,FALSE)</f>
        <v>#REF!</v>
      </c>
      <c r="G331" s="13" t="e">
        <f t="shared" si="11"/>
        <v>#REF!</v>
      </c>
      <c r="H331" s="89">
        <v>45188</v>
      </c>
      <c r="I331" s="58" t="s">
        <v>1120</v>
      </c>
      <c r="J331" s="23"/>
      <c r="K331" s="13" t="s">
        <v>852</v>
      </c>
      <c r="L331" s="67" t="s">
        <v>853</v>
      </c>
      <c r="M331" s="23"/>
      <c r="N331" s="23"/>
      <c r="O331" s="59">
        <v>2678690</v>
      </c>
      <c r="P331" s="59">
        <v>2678690</v>
      </c>
      <c r="Q331" s="13" t="s">
        <v>781</v>
      </c>
      <c r="R331" s="13" t="s">
        <v>26</v>
      </c>
      <c r="S331" s="121" t="s">
        <v>1121</v>
      </c>
      <c r="T331" s="70"/>
      <c r="U331" s="70" t="s">
        <v>1121</v>
      </c>
      <c r="V331" s="13" t="s">
        <v>94</v>
      </c>
      <c r="W331" s="13">
        <v>60</v>
      </c>
      <c r="X331" s="14">
        <v>45194</v>
      </c>
      <c r="Y331" s="14">
        <v>45255</v>
      </c>
      <c r="Z331" s="14"/>
      <c r="AA331" s="13" t="s">
        <v>28</v>
      </c>
      <c r="AB331" s="27" t="s">
        <v>1122</v>
      </c>
      <c r="AC331" s="8">
        <v>2023</v>
      </c>
      <c r="AD331" s="8" t="s">
        <v>58</v>
      </c>
    </row>
    <row r="332" spans="1:30" x14ac:dyDescent="0.25">
      <c r="A332" s="93" t="s">
        <v>22</v>
      </c>
      <c r="B332" s="8" t="s">
        <v>30</v>
      </c>
      <c r="C332" s="15" t="s">
        <v>856</v>
      </c>
      <c r="D332" s="13" t="s">
        <v>1123</v>
      </c>
      <c r="E332" s="13">
        <f t="shared" si="10"/>
        <v>1</v>
      </c>
      <c r="F332" s="13" t="e">
        <f>VLOOKUP(D332,'[1]GESTIÓN CONTRAC FONAM NACION'!$AC:$AE,2,FALSE)</f>
        <v>#REF!</v>
      </c>
      <c r="G332" s="13" t="e">
        <f t="shared" si="11"/>
        <v>#REF!</v>
      </c>
      <c r="H332" s="94">
        <v>45016</v>
      </c>
      <c r="I332" s="22" t="s">
        <v>1124</v>
      </c>
      <c r="J332" s="23"/>
      <c r="K332" s="13" t="s">
        <v>852</v>
      </c>
      <c r="L332" s="75" t="s">
        <v>939</v>
      </c>
      <c r="M332" s="23"/>
      <c r="N332" s="23"/>
      <c r="O332" s="90" t="s">
        <v>854</v>
      </c>
      <c r="P332" s="59">
        <v>9200000</v>
      </c>
      <c r="Q332" s="13" t="s">
        <v>54</v>
      </c>
      <c r="R332" s="13" t="s">
        <v>55</v>
      </c>
      <c r="S332" s="73"/>
      <c r="T332" s="73"/>
      <c r="U332" s="73"/>
      <c r="V332" s="13" t="s">
        <v>336</v>
      </c>
      <c r="W332" s="15">
        <v>90</v>
      </c>
      <c r="X332" s="14">
        <v>45016</v>
      </c>
      <c r="Y332" s="14">
        <v>45137</v>
      </c>
      <c r="Z332" s="14"/>
      <c r="AA332" s="13" t="s">
        <v>28</v>
      </c>
      <c r="AB332" s="27" t="s">
        <v>1125</v>
      </c>
      <c r="AC332" s="8">
        <v>2023</v>
      </c>
      <c r="AD332" s="8" t="s">
        <v>58</v>
      </c>
    </row>
    <row r="333" spans="1:30" x14ac:dyDescent="0.25">
      <c r="A333" s="29" t="s">
        <v>37</v>
      </c>
      <c r="B333" s="8" t="s">
        <v>30</v>
      </c>
      <c r="C333" s="13" t="s">
        <v>947</v>
      </c>
      <c r="D333" s="8" t="s">
        <v>1126</v>
      </c>
      <c r="E333" s="13">
        <f t="shared" si="10"/>
        <v>1</v>
      </c>
      <c r="F333" s="13" t="e">
        <f>VLOOKUP(D333,'[1]GESTIÓN CONTRAC FONAM NACION'!$AC:$AE,2,FALSE)</f>
        <v>#REF!</v>
      </c>
      <c r="G333" s="13" t="e">
        <f t="shared" si="11"/>
        <v>#REF!</v>
      </c>
      <c r="H333" s="21">
        <v>45071</v>
      </c>
      <c r="I333" s="22" t="s">
        <v>1127</v>
      </c>
      <c r="J333" s="23"/>
      <c r="K333" s="13" t="s">
        <v>852</v>
      </c>
      <c r="L333" s="76" t="s">
        <v>939</v>
      </c>
      <c r="M333" s="23"/>
      <c r="N333" s="23"/>
      <c r="O333" s="90" t="s">
        <v>854</v>
      </c>
      <c r="P333" s="59">
        <v>9748531</v>
      </c>
      <c r="Q333" s="13" t="s">
        <v>781</v>
      </c>
      <c r="R333" s="13" t="s">
        <v>26</v>
      </c>
      <c r="S333" s="8"/>
      <c r="T333" s="8"/>
      <c r="U333" s="8"/>
      <c r="V333" s="13" t="s">
        <v>336</v>
      </c>
      <c r="W333" s="13">
        <v>90</v>
      </c>
      <c r="X333" s="95">
        <v>45072</v>
      </c>
      <c r="Y333" s="14">
        <v>45164</v>
      </c>
      <c r="Z333" s="14"/>
      <c r="AA333" s="13" t="s">
        <v>28</v>
      </c>
      <c r="AB333" s="27" t="s">
        <v>1128</v>
      </c>
      <c r="AC333" s="8">
        <v>2023</v>
      </c>
      <c r="AD333" s="8" t="s">
        <v>58</v>
      </c>
    </row>
    <row r="334" spans="1:30" ht="16.5" x14ac:dyDescent="0.3">
      <c r="A334" s="29" t="s">
        <v>41</v>
      </c>
      <c r="B334" s="8" t="s">
        <v>30</v>
      </c>
      <c r="C334" s="13" t="s">
        <v>860</v>
      </c>
      <c r="D334" s="13" t="s">
        <v>1129</v>
      </c>
      <c r="E334" s="13">
        <f t="shared" si="10"/>
        <v>1</v>
      </c>
      <c r="F334" s="13" t="e">
        <f>VLOOKUP(D334,'[1]GESTIÓN CONTRAC FONAM NACION'!$AC:$AE,2,FALSE)</f>
        <v>#REF!</v>
      </c>
      <c r="G334" s="13" t="e">
        <f t="shared" si="11"/>
        <v>#REF!</v>
      </c>
      <c r="H334" s="21">
        <v>45075</v>
      </c>
      <c r="I334" s="13" t="s">
        <v>1130</v>
      </c>
      <c r="J334" s="23"/>
      <c r="K334" s="13" t="s">
        <v>852</v>
      </c>
      <c r="L334" s="76" t="s">
        <v>939</v>
      </c>
      <c r="M334" s="23"/>
      <c r="N334" s="23"/>
      <c r="O334" s="96">
        <v>6738615</v>
      </c>
      <c r="P334" s="59">
        <v>6738615</v>
      </c>
      <c r="Q334" s="13" t="s">
        <v>781</v>
      </c>
      <c r="R334" s="13" t="s">
        <v>26</v>
      </c>
      <c r="S334" s="8"/>
      <c r="T334" s="8"/>
      <c r="U334" s="8"/>
      <c r="V334" s="13" t="s">
        <v>94</v>
      </c>
      <c r="W334" s="13">
        <v>30</v>
      </c>
      <c r="X334" s="14">
        <v>45075</v>
      </c>
      <c r="Y334" s="14">
        <v>45136</v>
      </c>
      <c r="Z334" s="14"/>
      <c r="AA334" s="13" t="s">
        <v>28</v>
      </c>
      <c r="AB334" s="27" t="s">
        <v>1131</v>
      </c>
      <c r="AC334" s="8">
        <v>2023</v>
      </c>
      <c r="AD334" s="8" t="s">
        <v>58</v>
      </c>
    </row>
    <row r="335" spans="1:30" ht="16.5" x14ac:dyDescent="0.3">
      <c r="A335" s="29" t="s">
        <v>65</v>
      </c>
      <c r="B335" s="8" t="s">
        <v>30</v>
      </c>
      <c r="C335" s="13" t="s">
        <v>860</v>
      </c>
      <c r="D335" s="13" t="s">
        <v>1132</v>
      </c>
      <c r="E335" s="13">
        <f t="shared" si="10"/>
        <v>1</v>
      </c>
      <c r="F335" s="13" t="e">
        <f>VLOOKUP(D335,'[1]GESTIÓN CONTRAC FONAM NACION'!$AC:$AE,2,FALSE)</f>
        <v>#REF!</v>
      </c>
      <c r="G335" s="13" t="e">
        <f t="shared" si="11"/>
        <v>#REF!</v>
      </c>
      <c r="H335" s="21">
        <v>45075</v>
      </c>
      <c r="I335" s="13" t="s">
        <v>1133</v>
      </c>
      <c r="J335" s="23"/>
      <c r="K335" s="13" t="s">
        <v>852</v>
      </c>
      <c r="L335" s="76" t="s">
        <v>939</v>
      </c>
      <c r="M335" s="23"/>
      <c r="N335" s="23"/>
      <c r="O335" s="96">
        <v>5258194</v>
      </c>
      <c r="P335" s="59">
        <v>5258194</v>
      </c>
      <c r="Q335" s="13" t="s">
        <v>781</v>
      </c>
      <c r="R335" s="13" t="s">
        <v>26</v>
      </c>
      <c r="S335" s="8"/>
      <c r="T335" s="8"/>
      <c r="U335" s="8"/>
      <c r="V335" s="13" t="s">
        <v>27</v>
      </c>
      <c r="W335" s="13">
        <v>60</v>
      </c>
      <c r="X335" s="97">
        <v>45075</v>
      </c>
      <c r="Y335" s="97">
        <v>45136</v>
      </c>
      <c r="Z335" s="14"/>
      <c r="AA335" s="13" t="s">
        <v>28</v>
      </c>
      <c r="AB335" s="27" t="s">
        <v>1134</v>
      </c>
      <c r="AC335" s="8">
        <v>2023</v>
      </c>
      <c r="AD335" s="8" t="s">
        <v>58</v>
      </c>
    </row>
    <row r="336" spans="1:30" x14ac:dyDescent="0.25">
      <c r="A336" s="29" t="s">
        <v>69</v>
      </c>
      <c r="B336" s="8" t="s">
        <v>30</v>
      </c>
      <c r="C336" s="13" t="s">
        <v>860</v>
      </c>
      <c r="D336" s="8" t="s">
        <v>1135</v>
      </c>
      <c r="E336" s="13">
        <f t="shared" si="10"/>
        <v>1</v>
      </c>
      <c r="F336" s="13" t="e">
        <f>VLOOKUP(D336,'[1]GESTIÓN CONTRAC FONAM NACION'!$AC:$AE,2,FALSE)</f>
        <v>#REF!</v>
      </c>
      <c r="G336" s="13" t="e">
        <f t="shared" si="11"/>
        <v>#REF!</v>
      </c>
      <c r="H336" s="21">
        <v>45124</v>
      </c>
      <c r="I336" s="15" t="s">
        <v>1136</v>
      </c>
      <c r="J336" s="23"/>
      <c r="K336" s="13" t="s">
        <v>852</v>
      </c>
      <c r="L336" s="76" t="s">
        <v>939</v>
      </c>
      <c r="M336" s="23"/>
      <c r="N336" s="23"/>
      <c r="O336" s="59">
        <v>5236000</v>
      </c>
      <c r="P336" s="59">
        <v>5236000</v>
      </c>
      <c r="Q336" s="13" t="s">
        <v>781</v>
      </c>
      <c r="R336" s="13" t="s">
        <v>26</v>
      </c>
      <c r="S336" s="73"/>
      <c r="T336" s="73"/>
      <c r="U336" s="73"/>
      <c r="V336" s="13" t="s">
        <v>184</v>
      </c>
      <c r="W336" s="13">
        <v>90</v>
      </c>
      <c r="X336" s="14">
        <v>45139</v>
      </c>
      <c r="Y336" s="14">
        <v>45231</v>
      </c>
      <c r="Z336" s="14"/>
      <c r="AA336" s="13" t="s">
        <v>28</v>
      </c>
      <c r="AB336" s="27" t="s">
        <v>1137</v>
      </c>
      <c r="AC336" s="8">
        <v>2023</v>
      </c>
      <c r="AD336" s="8" t="s">
        <v>58</v>
      </c>
    </row>
    <row r="337" spans="1:30" x14ac:dyDescent="0.25">
      <c r="A337" s="29" t="s">
        <v>74</v>
      </c>
      <c r="B337" s="8" t="s">
        <v>30</v>
      </c>
      <c r="C337" s="13" t="s">
        <v>947</v>
      </c>
      <c r="D337" s="13" t="s">
        <v>1138</v>
      </c>
      <c r="E337" s="13">
        <f t="shared" si="10"/>
        <v>1</v>
      </c>
      <c r="F337" s="13" t="e">
        <f>VLOOKUP(D337,'[1]GESTIÓN CONTRAC FONAM NACION'!$AC:$AE,2,FALSE)</f>
        <v>#REF!</v>
      </c>
      <c r="G337" s="13" t="e">
        <f t="shared" si="11"/>
        <v>#REF!</v>
      </c>
      <c r="H337" s="21">
        <v>45147</v>
      </c>
      <c r="I337" s="15" t="s">
        <v>1139</v>
      </c>
      <c r="J337" s="23"/>
      <c r="K337" s="13" t="s">
        <v>852</v>
      </c>
      <c r="L337" s="76" t="s">
        <v>939</v>
      </c>
      <c r="M337" s="23"/>
      <c r="N337" s="23"/>
      <c r="O337" s="59">
        <v>5017040</v>
      </c>
      <c r="P337" s="59">
        <v>5017040</v>
      </c>
      <c r="Q337" s="13" t="s">
        <v>781</v>
      </c>
      <c r="R337" s="13" t="s">
        <v>26</v>
      </c>
      <c r="S337" s="73"/>
      <c r="T337" s="73"/>
      <c r="U337" s="73"/>
      <c r="V337" s="13" t="s">
        <v>111</v>
      </c>
      <c r="W337" s="13">
        <v>60</v>
      </c>
      <c r="X337" s="14">
        <v>45177</v>
      </c>
      <c r="Y337" s="14">
        <v>45207</v>
      </c>
      <c r="Z337" s="14"/>
      <c r="AA337" s="13" t="s">
        <v>28</v>
      </c>
      <c r="AB337" s="27" t="s">
        <v>1140</v>
      </c>
      <c r="AC337" s="8">
        <v>2023</v>
      </c>
      <c r="AD337" s="8" t="s">
        <v>58</v>
      </c>
    </row>
    <row r="338" spans="1:30" x14ac:dyDescent="0.25">
      <c r="A338" s="29" t="s">
        <v>78</v>
      </c>
      <c r="B338" s="8" t="s">
        <v>30</v>
      </c>
      <c r="C338" s="13" t="s">
        <v>1141</v>
      </c>
      <c r="D338" s="13" t="s">
        <v>925</v>
      </c>
      <c r="E338" s="13">
        <f t="shared" si="10"/>
        <v>3</v>
      </c>
      <c r="F338" s="13" t="e">
        <f>VLOOKUP(D338,'[1]GESTIÓN CONTRAC FONAM NACION'!$AC:$AE,2,FALSE)</f>
        <v>#REF!</v>
      </c>
      <c r="G338" s="13" t="e">
        <f t="shared" si="11"/>
        <v>#REF!</v>
      </c>
      <c r="H338" s="21">
        <v>45168</v>
      </c>
      <c r="I338" s="74" t="s">
        <v>1142</v>
      </c>
      <c r="J338" s="23"/>
      <c r="K338" s="13" t="s">
        <v>852</v>
      </c>
      <c r="L338" s="76" t="s">
        <v>939</v>
      </c>
      <c r="M338" s="23"/>
      <c r="N338" s="23"/>
      <c r="O338" s="59">
        <v>3915100</v>
      </c>
      <c r="P338" s="59">
        <v>3915100</v>
      </c>
      <c r="Q338" s="13" t="s">
        <v>781</v>
      </c>
      <c r="R338" s="13" t="s">
        <v>26</v>
      </c>
      <c r="S338" s="73"/>
      <c r="T338" s="73"/>
      <c r="U338" s="73"/>
      <c r="V338" s="13" t="s">
        <v>1107</v>
      </c>
      <c r="W338" s="13">
        <v>60</v>
      </c>
      <c r="X338" s="14">
        <v>45168</v>
      </c>
      <c r="Y338" s="14">
        <v>45229</v>
      </c>
      <c r="Z338" s="14"/>
      <c r="AA338" s="13" t="s">
        <v>28</v>
      </c>
      <c r="AB338" s="27" t="s">
        <v>1143</v>
      </c>
      <c r="AC338" s="8">
        <v>2023</v>
      </c>
      <c r="AD338" s="8" t="s">
        <v>58</v>
      </c>
    </row>
    <row r="339" spans="1:30" x14ac:dyDescent="0.25">
      <c r="A339" s="29" t="s">
        <v>82</v>
      </c>
      <c r="B339" s="8" t="s">
        <v>30</v>
      </c>
      <c r="C339" s="15" t="s">
        <v>856</v>
      </c>
      <c r="D339" s="13" t="s">
        <v>1144</v>
      </c>
      <c r="E339" s="13">
        <f t="shared" si="10"/>
        <v>1</v>
      </c>
      <c r="F339" s="13" t="e">
        <f>VLOOKUP(D339,'[1]GESTIÓN CONTRAC FONAM NACION'!$AC:$AE,2,FALSE)</f>
        <v>#REF!</v>
      </c>
      <c r="G339" s="13" t="e">
        <f t="shared" si="11"/>
        <v>#REF!</v>
      </c>
      <c r="H339" s="21">
        <v>45176</v>
      </c>
      <c r="I339" s="74" t="s">
        <v>1145</v>
      </c>
      <c r="J339" s="23"/>
      <c r="K339" s="13" t="s">
        <v>852</v>
      </c>
      <c r="L339" s="76" t="s">
        <v>939</v>
      </c>
      <c r="M339" s="23"/>
      <c r="N339" s="23"/>
      <c r="O339" s="59">
        <v>3219273</v>
      </c>
      <c r="P339" s="59">
        <v>3219273</v>
      </c>
      <c r="Q339" s="13" t="s">
        <v>781</v>
      </c>
      <c r="R339" s="13" t="s">
        <v>26</v>
      </c>
      <c r="S339" s="73"/>
      <c r="T339" s="73"/>
      <c r="U339" s="73"/>
      <c r="V339" s="13" t="s">
        <v>336</v>
      </c>
      <c r="W339" s="13">
        <v>60</v>
      </c>
      <c r="X339" s="14">
        <v>45188</v>
      </c>
      <c r="Y339" s="14">
        <v>45249</v>
      </c>
      <c r="Z339" s="14"/>
      <c r="AA339" s="13" t="s">
        <v>28</v>
      </c>
      <c r="AB339" s="27" t="s">
        <v>1146</v>
      </c>
      <c r="AC339" s="8">
        <v>2023</v>
      </c>
      <c r="AD339" s="8" t="s">
        <v>58</v>
      </c>
    </row>
    <row r="340" spans="1:30" x14ac:dyDescent="0.25">
      <c r="A340" s="29" t="s">
        <v>87</v>
      </c>
      <c r="B340" s="8" t="s">
        <v>30</v>
      </c>
      <c r="C340" s="13" t="s">
        <v>969</v>
      </c>
      <c r="D340" s="13" t="s">
        <v>1147</v>
      </c>
      <c r="E340" s="13">
        <f t="shared" si="10"/>
        <v>1</v>
      </c>
      <c r="F340" s="13" t="e">
        <f>VLOOKUP(D340,'[1]GESTIÓN CONTRAC FONAM NACION'!$AC:$AE,2,FALSE)</f>
        <v>#REF!</v>
      </c>
      <c r="G340" s="13" t="e">
        <f t="shared" si="11"/>
        <v>#REF!</v>
      </c>
      <c r="H340" s="21">
        <v>45168</v>
      </c>
      <c r="I340" s="74" t="s">
        <v>1148</v>
      </c>
      <c r="J340" s="23"/>
      <c r="K340" s="13" t="s">
        <v>852</v>
      </c>
      <c r="L340" s="76" t="s">
        <v>939</v>
      </c>
      <c r="M340" s="23"/>
      <c r="N340" s="23"/>
      <c r="O340" s="59">
        <v>2680000</v>
      </c>
      <c r="P340" s="59">
        <v>2680000</v>
      </c>
      <c r="Q340" s="13" t="s">
        <v>54</v>
      </c>
      <c r="R340" s="13" t="s">
        <v>55</v>
      </c>
      <c r="S340" s="120" t="s">
        <v>1480</v>
      </c>
      <c r="T340" s="73"/>
      <c r="U340" s="73">
        <v>1110537045</v>
      </c>
      <c r="V340" s="13" t="s">
        <v>1107</v>
      </c>
      <c r="W340" s="13">
        <v>60</v>
      </c>
      <c r="X340" s="14">
        <v>45180</v>
      </c>
      <c r="Y340" s="14">
        <v>45241</v>
      </c>
      <c r="Z340" s="14"/>
      <c r="AA340" s="13" t="s">
        <v>28</v>
      </c>
      <c r="AB340" s="27" t="s">
        <v>1149</v>
      </c>
      <c r="AC340" s="8">
        <v>2023</v>
      </c>
      <c r="AD340" s="8" t="s">
        <v>58</v>
      </c>
    </row>
    <row r="341" spans="1:30" x14ac:dyDescent="0.25">
      <c r="A341" s="29" t="s">
        <v>91</v>
      </c>
      <c r="B341" s="8" t="s">
        <v>30</v>
      </c>
      <c r="C341" s="13" t="s">
        <v>947</v>
      </c>
      <c r="D341" s="13" t="s">
        <v>1150</v>
      </c>
      <c r="E341" s="13">
        <f t="shared" si="10"/>
        <v>1</v>
      </c>
      <c r="F341" s="13" t="e">
        <f>VLOOKUP(D341,'[1]GESTIÓN CONTRAC FONAM NACION'!$AC:$AE,2,FALSE)</f>
        <v>#REF!</v>
      </c>
      <c r="G341" s="13" t="e">
        <f t="shared" si="11"/>
        <v>#REF!</v>
      </c>
      <c r="H341" s="21">
        <v>45184</v>
      </c>
      <c r="I341" s="66" t="s">
        <v>1151</v>
      </c>
      <c r="J341" s="23"/>
      <c r="K341" s="13" t="s">
        <v>852</v>
      </c>
      <c r="L341" s="76" t="s">
        <v>939</v>
      </c>
      <c r="M341" s="23"/>
      <c r="N341" s="23"/>
      <c r="O341" s="59">
        <v>4999414.34</v>
      </c>
      <c r="P341" s="59">
        <v>4999414.34</v>
      </c>
      <c r="Q341" s="13" t="s">
        <v>54</v>
      </c>
      <c r="R341" s="13" t="s">
        <v>26</v>
      </c>
      <c r="S341" s="73"/>
      <c r="T341" s="73"/>
      <c r="U341" s="73"/>
      <c r="V341" s="13" t="s">
        <v>94</v>
      </c>
      <c r="W341" s="13">
        <v>60</v>
      </c>
      <c r="X341" s="14">
        <v>45187</v>
      </c>
      <c r="Y341" s="14">
        <v>45248</v>
      </c>
      <c r="Z341" s="14"/>
      <c r="AA341" s="13" t="s">
        <v>28</v>
      </c>
      <c r="AB341" s="27" t="s">
        <v>1149</v>
      </c>
      <c r="AC341" s="8">
        <v>2023</v>
      </c>
      <c r="AD341" s="8" t="s">
        <v>58</v>
      </c>
    </row>
    <row r="342" spans="1:30" x14ac:dyDescent="0.25">
      <c r="A342" s="29" t="s">
        <v>96</v>
      </c>
      <c r="B342" s="8" t="s">
        <v>30</v>
      </c>
      <c r="C342" s="57"/>
      <c r="D342" s="70" t="s">
        <v>1152</v>
      </c>
      <c r="E342" s="13">
        <f t="shared" si="10"/>
        <v>1</v>
      </c>
      <c r="F342" s="13" t="e">
        <f>VLOOKUP(D342,'[1]GESTIÓN CONTRAC FONAM NACION'!$AC:$AE,2,FALSE)</f>
        <v>#REF!</v>
      </c>
      <c r="G342" s="13" t="e">
        <f t="shared" si="11"/>
        <v>#REF!</v>
      </c>
      <c r="H342" s="21">
        <v>45189</v>
      </c>
      <c r="I342" s="66" t="s">
        <v>1153</v>
      </c>
      <c r="J342" s="23"/>
      <c r="K342" s="13" t="s">
        <v>852</v>
      </c>
      <c r="L342" s="76" t="s">
        <v>939</v>
      </c>
      <c r="M342" s="23"/>
      <c r="N342" s="23"/>
      <c r="O342" s="59">
        <v>7711200</v>
      </c>
      <c r="P342" s="59">
        <v>7711200</v>
      </c>
      <c r="Q342" s="13" t="s">
        <v>54</v>
      </c>
      <c r="R342" s="13" t="s">
        <v>26</v>
      </c>
      <c r="S342" s="73"/>
      <c r="T342" s="73"/>
      <c r="U342" s="73"/>
      <c r="V342" s="13" t="s">
        <v>72</v>
      </c>
      <c r="W342" s="13">
        <v>30</v>
      </c>
      <c r="X342" s="14">
        <v>45190</v>
      </c>
      <c r="Y342" s="14">
        <v>45220</v>
      </c>
      <c r="Z342" s="14"/>
      <c r="AA342" s="13" t="s">
        <v>28</v>
      </c>
      <c r="AB342" s="27" t="s">
        <v>1154</v>
      </c>
      <c r="AC342" s="8">
        <v>2023</v>
      </c>
      <c r="AD342" s="8" t="s">
        <v>58</v>
      </c>
    </row>
    <row r="343" spans="1:30" x14ac:dyDescent="0.25">
      <c r="A343" s="29" t="s">
        <v>690</v>
      </c>
      <c r="B343" s="98" t="s">
        <v>23</v>
      </c>
      <c r="C343" s="13" t="s">
        <v>49</v>
      </c>
      <c r="D343" s="13" t="s">
        <v>1155</v>
      </c>
      <c r="E343" s="13">
        <f t="shared" si="10"/>
        <v>1</v>
      </c>
      <c r="F343" s="13" t="e">
        <f>VLOOKUP(D343,'[1]GESTIÓN CONTRAC FONAM NACION'!$AC:$AE,2,FALSE)</f>
        <v>#N/A</v>
      </c>
      <c r="G343" s="13" t="e">
        <f t="shared" si="11"/>
        <v>#N/A</v>
      </c>
      <c r="H343" s="21">
        <v>44869</v>
      </c>
      <c r="I343" s="13" t="s">
        <v>1156</v>
      </c>
      <c r="J343" s="23"/>
      <c r="K343" s="13" t="s">
        <v>52</v>
      </c>
      <c r="L343" s="24" t="s">
        <v>53</v>
      </c>
      <c r="M343" s="23"/>
      <c r="N343" s="23"/>
      <c r="O343" s="59">
        <v>1700220</v>
      </c>
      <c r="P343" s="99" t="e">
        <v>#VALUE!</v>
      </c>
      <c r="Q343" s="13" t="s">
        <v>54</v>
      </c>
      <c r="R343" s="13" t="s">
        <v>55</v>
      </c>
      <c r="S343" s="114" t="s">
        <v>1481</v>
      </c>
      <c r="T343" s="26"/>
      <c r="U343" s="26">
        <v>22193901</v>
      </c>
      <c r="V343" s="13" t="s">
        <v>27</v>
      </c>
      <c r="W343" s="13"/>
      <c r="X343" s="14">
        <v>44870</v>
      </c>
      <c r="Y343" s="14">
        <v>45219</v>
      </c>
      <c r="Z343" s="14"/>
      <c r="AA343" s="15" t="s">
        <v>28</v>
      </c>
      <c r="AB343" s="27" t="s">
        <v>1157</v>
      </c>
      <c r="AC343" s="8">
        <v>2023</v>
      </c>
      <c r="AD343" s="8" t="s">
        <v>1158</v>
      </c>
    </row>
    <row r="344" spans="1:30" x14ac:dyDescent="0.25">
      <c r="A344" s="9" t="s">
        <v>1159</v>
      </c>
      <c r="B344" s="98" t="s">
        <v>23</v>
      </c>
      <c r="C344" s="88" t="s">
        <v>49</v>
      </c>
      <c r="D344" s="13" t="s">
        <v>1160</v>
      </c>
      <c r="E344" s="13">
        <f t="shared" si="10"/>
        <v>1</v>
      </c>
      <c r="F344" s="13" t="e">
        <f>VLOOKUP(D344,'[1]GESTIÓN CONTRAC FONAM NACION'!$AC:$AE,2,FALSE)</f>
        <v>#N/A</v>
      </c>
      <c r="G344" s="13" t="e">
        <f t="shared" si="11"/>
        <v>#N/A</v>
      </c>
      <c r="H344" s="89">
        <v>44869</v>
      </c>
      <c r="I344" s="22" t="s">
        <v>1161</v>
      </c>
      <c r="J344" s="23"/>
      <c r="K344" s="13" t="s">
        <v>52</v>
      </c>
      <c r="L344" s="24" t="s">
        <v>53</v>
      </c>
      <c r="M344" s="23"/>
      <c r="N344" s="23"/>
      <c r="O344" s="59">
        <v>1700220</v>
      </c>
      <c r="P344" s="100" t="e">
        <v>#VALUE!</v>
      </c>
      <c r="Q344" s="13" t="s">
        <v>54</v>
      </c>
      <c r="R344" s="13" t="s">
        <v>55</v>
      </c>
      <c r="S344" s="114" t="s">
        <v>1482</v>
      </c>
      <c r="T344" s="26"/>
      <c r="U344" s="26">
        <v>1001443449</v>
      </c>
      <c r="V344" s="13" t="s">
        <v>27</v>
      </c>
      <c r="W344" s="13"/>
      <c r="X344" s="14">
        <v>44870</v>
      </c>
      <c r="Y344" s="14">
        <v>45219</v>
      </c>
      <c r="Z344" s="14"/>
      <c r="AA344" s="15" t="s">
        <v>28</v>
      </c>
      <c r="AB344" s="27" t="s">
        <v>1162</v>
      </c>
      <c r="AC344" s="8">
        <v>2023</v>
      </c>
      <c r="AD344" s="8" t="s">
        <v>1158</v>
      </c>
    </row>
    <row r="345" spans="1:30" x14ac:dyDescent="0.25">
      <c r="A345" s="29" t="s">
        <v>1163</v>
      </c>
      <c r="B345" s="98" t="s">
        <v>23</v>
      </c>
      <c r="C345" s="13" t="s">
        <v>49</v>
      </c>
      <c r="D345" s="15" t="s">
        <v>1164</v>
      </c>
      <c r="E345" s="13">
        <f t="shared" si="10"/>
        <v>1</v>
      </c>
      <c r="F345" s="13" t="e">
        <f>VLOOKUP(D345,'[1]GESTIÓN CONTRAC FONAM NACION'!$AC:$AE,2,FALSE)</f>
        <v>#N/A</v>
      </c>
      <c r="G345" s="13" t="e">
        <f t="shared" si="11"/>
        <v>#N/A</v>
      </c>
      <c r="H345" s="21">
        <v>44897</v>
      </c>
      <c r="I345" s="22" t="s">
        <v>1165</v>
      </c>
      <c r="J345" s="23"/>
      <c r="K345" s="13" t="s">
        <v>52</v>
      </c>
      <c r="L345" s="24" t="s">
        <v>53</v>
      </c>
      <c r="M345" s="23"/>
      <c r="N345" s="23"/>
      <c r="O345" s="59">
        <v>1497991</v>
      </c>
      <c r="P345" s="99" t="e">
        <v>#VALUE!</v>
      </c>
      <c r="Q345" s="13" t="s">
        <v>54</v>
      </c>
      <c r="R345" s="13" t="s">
        <v>55</v>
      </c>
      <c r="S345" s="115" t="s">
        <v>1400</v>
      </c>
      <c r="T345" s="28"/>
      <c r="U345" s="28">
        <v>1104697308</v>
      </c>
      <c r="V345" s="13" t="s">
        <v>1166</v>
      </c>
      <c r="W345" s="13"/>
      <c r="X345" s="14">
        <v>44900</v>
      </c>
      <c r="Y345" s="14">
        <v>44985</v>
      </c>
      <c r="Z345" s="14"/>
      <c r="AA345" s="15" t="s">
        <v>99</v>
      </c>
      <c r="AB345" s="15" t="s">
        <v>1167</v>
      </c>
      <c r="AC345" s="8">
        <v>2023</v>
      </c>
      <c r="AD345" s="8" t="s">
        <v>1158</v>
      </c>
    </row>
    <row r="346" spans="1:30" x14ac:dyDescent="0.25">
      <c r="A346" s="101" t="s">
        <v>1168</v>
      </c>
      <c r="B346" s="98" t="s">
        <v>23</v>
      </c>
      <c r="C346" s="13" t="s">
        <v>49</v>
      </c>
      <c r="D346" s="15" t="s">
        <v>1169</v>
      </c>
      <c r="E346" s="13">
        <f t="shared" si="10"/>
        <v>1</v>
      </c>
      <c r="F346" s="13" t="e">
        <f>VLOOKUP(D346,'[1]GESTIÓN CONTRAC FONAM NACION'!$AC:$AE,2,FALSE)</f>
        <v>#N/A</v>
      </c>
      <c r="G346" s="13" t="e">
        <f t="shared" si="11"/>
        <v>#N/A</v>
      </c>
      <c r="H346" s="21">
        <v>44986</v>
      </c>
      <c r="I346" s="22" t="s">
        <v>1165</v>
      </c>
      <c r="J346" s="23"/>
      <c r="K346" s="13" t="s">
        <v>52</v>
      </c>
      <c r="L346" s="24" t="s">
        <v>53</v>
      </c>
      <c r="M346" s="23"/>
      <c r="N346" s="23"/>
      <c r="O346" s="59">
        <v>1497991</v>
      </c>
      <c r="P346" s="99" t="e">
        <v>#VALUE!</v>
      </c>
      <c r="Q346" s="13" t="s">
        <v>54</v>
      </c>
      <c r="R346" s="13" t="s">
        <v>55</v>
      </c>
      <c r="S346" s="115" t="s">
        <v>1483</v>
      </c>
      <c r="T346" s="28"/>
      <c r="U346" s="28">
        <v>1104695130</v>
      </c>
      <c r="V346" s="13" t="s">
        <v>1166</v>
      </c>
      <c r="W346" s="13"/>
      <c r="X346" s="14">
        <v>44986</v>
      </c>
      <c r="Y346" s="14">
        <v>45111</v>
      </c>
      <c r="Z346" s="14"/>
      <c r="AA346" s="15" t="s">
        <v>99</v>
      </c>
      <c r="AB346" s="15" t="s">
        <v>1167</v>
      </c>
      <c r="AC346" s="8">
        <v>2023</v>
      </c>
      <c r="AD346" s="8" t="s">
        <v>1158</v>
      </c>
    </row>
    <row r="347" spans="1:30" x14ac:dyDescent="0.25">
      <c r="A347" s="102" t="s">
        <v>1168</v>
      </c>
      <c r="B347" s="98" t="s">
        <v>23</v>
      </c>
      <c r="C347" s="13" t="s">
        <v>49</v>
      </c>
      <c r="D347" s="15" t="s">
        <v>1170</v>
      </c>
      <c r="E347" s="13">
        <f t="shared" si="10"/>
        <v>1</v>
      </c>
      <c r="F347" s="13" t="e">
        <f>VLOOKUP(D347,'[1]GESTIÓN CONTRAC FONAM NACION'!$AC:$AE,2,FALSE)</f>
        <v>#N/A</v>
      </c>
      <c r="G347" s="13" t="e">
        <f t="shared" si="11"/>
        <v>#N/A</v>
      </c>
      <c r="H347" s="21">
        <v>45112</v>
      </c>
      <c r="I347" s="22" t="s">
        <v>1165</v>
      </c>
      <c r="J347" s="23"/>
      <c r="K347" s="13" t="s">
        <v>52</v>
      </c>
      <c r="L347" s="24"/>
      <c r="M347" s="23"/>
      <c r="N347" s="23"/>
      <c r="O347" s="59">
        <v>1497991</v>
      </c>
      <c r="P347" s="99" t="e">
        <v>#VALUE!</v>
      </c>
      <c r="Q347" s="13" t="s">
        <v>54</v>
      </c>
      <c r="R347" s="13" t="s">
        <v>55</v>
      </c>
      <c r="S347" s="115" t="s">
        <v>1484</v>
      </c>
      <c r="T347" s="28"/>
      <c r="U347" s="28">
        <v>93299847</v>
      </c>
      <c r="V347" s="13" t="s">
        <v>1166</v>
      </c>
      <c r="W347" s="13"/>
      <c r="X347" s="14">
        <v>45112</v>
      </c>
      <c r="Y347" s="14">
        <v>45220</v>
      </c>
      <c r="Z347" s="14"/>
      <c r="AA347" s="15" t="s">
        <v>28</v>
      </c>
      <c r="AB347" s="15"/>
      <c r="AC347" s="8">
        <v>2023</v>
      </c>
      <c r="AD347" s="8" t="s">
        <v>1158</v>
      </c>
    </row>
    <row r="348" spans="1:30" x14ac:dyDescent="0.25">
      <c r="A348" s="29" t="s">
        <v>1171</v>
      </c>
      <c r="B348" s="98" t="s">
        <v>23</v>
      </c>
      <c r="C348" s="13" t="s">
        <v>49</v>
      </c>
      <c r="D348" s="15" t="s">
        <v>1172</v>
      </c>
      <c r="E348" s="13">
        <f t="shared" si="10"/>
        <v>1</v>
      </c>
      <c r="F348" s="13" t="e">
        <f>VLOOKUP(D348,'[1]GESTIÓN CONTRAC FONAM NACION'!$AC:$AE,2,FALSE)</f>
        <v>#N/A</v>
      </c>
      <c r="G348" s="13" t="e">
        <f t="shared" si="11"/>
        <v>#N/A</v>
      </c>
      <c r="H348" s="21">
        <v>44900</v>
      </c>
      <c r="I348" s="15" t="s">
        <v>1173</v>
      </c>
      <c r="J348" s="23"/>
      <c r="K348" s="13" t="s">
        <v>52</v>
      </c>
      <c r="L348" s="24" t="s">
        <v>53</v>
      </c>
      <c r="M348" s="23"/>
      <c r="N348" s="23"/>
      <c r="O348" s="59">
        <v>1497991</v>
      </c>
      <c r="P348" s="99" t="e">
        <v>#VALUE!</v>
      </c>
      <c r="Q348" s="13" t="s">
        <v>54</v>
      </c>
      <c r="R348" s="13" t="s">
        <v>55</v>
      </c>
      <c r="S348" s="115" t="s">
        <v>1485</v>
      </c>
      <c r="T348" s="28"/>
      <c r="U348" s="28">
        <v>75065229</v>
      </c>
      <c r="V348" s="13" t="s">
        <v>94</v>
      </c>
      <c r="W348" s="13"/>
      <c r="X348" s="14">
        <v>44900</v>
      </c>
      <c r="Y348" s="14">
        <v>45220</v>
      </c>
      <c r="Z348" s="14"/>
      <c r="AA348" s="15" t="s">
        <v>28</v>
      </c>
      <c r="AB348" s="15" t="s">
        <v>1174</v>
      </c>
      <c r="AC348" s="8">
        <v>2023</v>
      </c>
      <c r="AD348" s="8" t="s">
        <v>1158</v>
      </c>
    </row>
    <row r="349" spans="1:30" x14ac:dyDescent="0.25">
      <c r="A349" s="29" t="s">
        <v>1175</v>
      </c>
      <c r="B349" s="98" t="s">
        <v>23</v>
      </c>
      <c r="C349" s="13" t="s">
        <v>49</v>
      </c>
      <c r="D349" s="15" t="s">
        <v>1176</v>
      </c>
      <c r="E349" s="13">
        <f t="shared" si="10"/>
        <v>1</v>
      </c>
      <c r="F349" s="13" t="e">
        <f>VLOOKUP(D349,'[1]GESTIÓN CONTRAC FONAM NACION'!$AC:$AE,2,FALSE)</f>
        <v>#N/A</v>
      </c>
      <c r="G349" s="13" t="e">
        <f t="shared" si="11"/>
        <v>#N/A</v>
      </c>
      <c r="H349" s="21">
        <v>44900</v>
      </c>
      <c r="I349" s="22" t="s">
        <v>1177</v>
      </c>
      <c r="J349" s="23"/>
      <c r="K349" s="13" t="s">
        <v>52</v>
      </c>
      <c r="L349" s="24" t="s">
        <v>53</v>
      </c>
      <c r="M349" s="23"/>
      <c r="N349" s="23"/>
      <c r="O349" s="103">
        <v>4278535</v>
      </c>
      <c r="P349" s="99" t="e">
        <v>#VALUE!</v>
      </c>
      <c r="Q349" s="13" t="s">
        <v>54</v>
      </c>
      <c r="R349" s="13" t="s">
        <v>55</v>
      </c>
      <c r="S349" s="115" t="s">
        <v>1486</v>
      </c>
      <c r="T349" s="28"/>
      <c r="U349" s="28">
        <v>1036635430</v>
      </c>
      <c r="V349" s="13" t="s">
        <v>27</v>
      </c>
      <c r="W349" s="13"/>
      <c r="X349" s="14">
        <v>44900</v>
      </c>
      <c r="Y349" s="14">
        <v>45225</v>
      </c>
      <c r="Z349" s="14">
        <v>45092</v>
      </c>
      <c r="AA349" s="15" t="s">
        <v>28</v>
      </c>
      <c r="AB349" s="15" t="s">
        <v>1178</v>
      </c>
      <c r="AC349" s="8">
        <v>2023</v>
      </c>
      <c r="AD349" s="8" t="s">
        <v>1158</v>
      </c>
    </row>
    <row r="350" spans="1:30" x14ac:dyDescent="0.25">
      <c r="A350" s="29" t="s">
        <v>1179</v>
      </c>
      <c r="B350" s="98" t="s">
        <v>23</v>
      </c>
      <c r="C350" s="88" t="s">
        <v>49</v>
      </c>
      <c r="D350" s="8" t="s">
        <v>1180</v>
      </c>
      <c r="E350" s="13">
        <f t="shared" si="10"/>
        <v>1</v>
      </c>
      <c r="F350" s="13" t="e">
        <f>VLOOKUP(D350,'[1]GESTIÓN CONTRAC FONAM NACION'!$AC:$AE,2,FALSE)</f>
        <v>#N/A</v>
      </c>
      <c r="G350" s="13" t="e">
        <f t="shared" si="11"/>
        <v>#N/A</v>
      </c>
      <c r="H350" s="21">
        <v>44900</v>
      </c>
      <c r="I350" s="15" t="s">
        <v>1181</v>
      </c>
      <c r="J350" s="23"/>
      <c r="K350" s="13" t="s">
        <v>52</v>
      </c>
      <c r="L350" s="24" t="s">
        <v>53</v>
      </c>
      <c r="M350" s="23"/>
      <c r="N350" s="23"/>
      <c r="O350" s="103">
        <v>1497991</v>
      </c>
      <c r="P350" s="100" t="e">
        <v>#VALUE!</v>
      </c>
      <c r="Q350" s="13" t="s">
        <v>54</v>
      </c>
      <c r="R350" s="13" t="s">
        <v>55</v>
      </c>
      <c r="S350" s="122" t="s">
        <v>1431</v>
      </c>
      <c r="T350" s="104"/>
      <c r="U350" s="104">
        <v>9930098</v>
      </c>
      <c r="V350" s="13" t="s">
        <v>94</v>
      </c>
      <c r="W350" s="13"/>
      <c r="X350" s="14">
        <v>44900</v>
      </c>
      <c r="Y350" s="14">
        <v>45220</v>
      </c>
      <c r="Z350" s="14">
        <v>45107</v>
      </c>
      <c r="AA350" s="15" t="s">
        <v>154</v>
      </c>
      <c r="AB350" s="8" t="s">
        <v>1182</v>
      </c>
      <c r="AC350" s="8">
        <v>2023</v>
      </c>
      <c r="AD350" s="8" t="s">
        <v>1158</v>
      </c>
    </row>
    <row r="351" spans="1:30" x14ac:dyDescent="0.25">
      <c r="A351" s="29" t="s">
        <v>1183</v>
      </c>
      <c r="B351" s="98" t="s">
        <v>23</v>
      </c>
      <c r="C351" s="13" t="s">
        <v>49</v>
      </c>
      <c r="D351" s="15" t="s">
        <v>1184</v>
      </c>
      <c r="E351" s="13">
        <f t="shared" si="10"/>
        <v>1</v>
      </c>
      <c r="F351" s="13" t="e">
        <f>VLOOKUP(D351,'[1]GESTIÓN CONTRAC FONAM NACION'!$AC:$AE,2,FALSE)</f>
        <v>#N/A</v>
      </c>
      <c r="G351" s="13" t="e">
        <f t="shared" si="11"/>
        <v>#N/A</v>
      </c>
      <c r="H351" s="21">
        <v>44900</v>
      </c>
      <c r="I351" s="15" t="s">
        <v>1185</v>
      </c>
      <c r="J351" s="23"/>
      <c r="K351" s="13" t="s">
        <v>52</v>
      </c>
      <c r="L351" s="24" t="s">
        <v>53</v>
      </c>
      <c r="M351" s="23"/>
      <c r="N351" s="23"/>
      <c r="O351" s="103">
        <v>1497991</v>
      </c>
      <c r="P351" s="99" t="e">
        <v>#VALUE!</v>
      </c>
      <c r="Q351" s="13" t="s">
        <v>54</v>
      </c>
      <c r="R351" s="13" t="s">
        <v>55</v>
      </c>
      <c r="S351" s="115" t="s">
        <v>1417</v>
      </c>
      <c r="T351" s="28"/>
      <c r="U351" s="28">
        <v>1110501353</v>
      </c>
      <c r="V351" s="13" t="s">
        <v>94</v>
      </c>
      <c r="W351" s="13"/>
      <c r="X351" s="14">
        <v>44900</v>
      </c>
      <c r="Y351" s="14">
        <v>44985</v>
      </c>
      <c r="Z351" s="14"/>
      <c r="AA351" s="15" t="s">
        <v>99</v>
      </c>
      <c r="AB351" s="15" t="s">
        <v>1186</v>
      </c>
      <c r="AC351" s="8">
        <v>2023</v>
      </c>
      <c r="AD351" s="8" t="s">
        <v>1158</v>
      </c>
    </row>
    <row r="352" spans="1:30" x14ac:dyDescent="0.25">
      <c r="A352" s="101" t="s">
        <v>1187</v>
      </c>
      <c r="B352" s="98" t="s">
        <v>23</v>
      </c>
      <c r="C352" s="13" t="s">
        <v>49</v>
      </c>
      <c r="D352" s="15" t="s">
        <v>1188</v>
      </c>
      <c r="E352" s="13">
        <f t="shared" si="10"/>
        <v>1</v>
      </c>
      <c r="F352" s="13" t="e">
        <f>VLOOKUP(D352,'[1]GESTIÓN CONTRAC FONAM NACION'!$AC:$AE,2,FALSE)</f>
        <v>#N/A</v>
      </c>
      <c r="G352" s="13" t="e">
        <f t="shared" si="11"/>
        <v>#N/A</v>
      </c>
      <c r="H352" s="21">
        <v>44986</v>
      </c>
      <c r="I352" s="15" t="s">
        <v>1185</v>
      </c>
      <c r="J352" s="23"/>
      <c r="K352" s="13" t="s">
        <v>52</v>
      </c>
      <c r="L352" s="24" t="s">
        <v>53</v>
      </c>
      <c r="M352" s="23"/>
      <c r="N352" s="23"/>
      <c r="O352" s="103">
        <v>1497991</v>
      </c>
      <c r="P352" s="99" t="e">
        <v>#VALUE!</v>
      </c>
      <c r="Q352" s="13" t="s">
        <v>54</v>
      </c>
      <c r="R352" s="13" t="s">
        <v>55</v>
      </c>
      <c r="S352" s="115" t="s">
        <v>1487</v>
      </c>
      <c r="T352" s="28"/>
      <c r="U352" s="28">
        <v>2717758</v>
      </c>
      <c r="V352" s="13" t="s">
        <v>94</v>
      </c>
      <c r="W352" s="13"/>
      <c r="X352" s="14">
        <v>44986</v>
      </c>
      <c r="Y352" s="14">
        <v>45220</v>
      </c>
      <c r="Z352" s="14"/>
      <c r="AA352" s="15" t="s">
        <v>28</v>
      </c>
      <c r="AB352" s="15" t="s">
        <v>1186</v>
      </c>
      <c r="AC352" s="8">
        <v>2023</v>
      </c>
      <c r="AD352" s="8" t="s">
        <v>1158</v>
      </c>
    </row>
    <row r="353" spans="1:30" x14ac:dyDescent="0.25">
      <c r="A353" s="9" t="s">
        <v>1189</v>
      </c>
      <c r="B353" s="98" t="s">
        <v>23</v>
      </c>
      <c r="C353" s="88" t="s">
        <v>49</v>
      </c>
      <c r="D353" s="8" t="s">
        <v>1190</v>
      </c>
      <c r="E353" s="13">
        <f t="shared" si="10"/>
        <v>1</v>
      </c>
      <c r="F353" s="13" t="e">
        <f>VLOOKUP(D353,'[1]GESTIÓN CONTRAC FONAM NACION'!$AC:$AE,2,FALSE)</f>
        <v>#N/A</v>
      </c>
      <c r="G353" s="13" t="e">
        <f t="shared" si="11"/>
        <v>#N/A</v>
      </c>
      <c r="H353" s="89">
        <v>44897</v>
      </c>
      <c r="I353" s="22" t="s">
        <v>1191</v>
      </c>
      <c r="J353" s="23"/>
      <c r="K353" s="13" t="s">
        <v>52</v>
      </c>
      <c r="L353" s="24" t="s">
        <v>53</v>
      </c>
      <c r="M353" s="23"/>
      <c r="N353" s="23"/>
      <c r="O353" s="103">
        <v>2896360</v>
      </c>
      <c r="P353" s="100" t="e">
        <v>#VALUE!</v>
      </c>
      <c r="Q353" s="13" t="s">
        <v>54</v>
      </c>
      <c r="R353" s="13" t="s">
        <v>55</v>
      </c>
      <c r="S353" s="122" t="s">
        <v>1488</v>
      </c>
      <c r="T353" s="104"/>
      <c r="U353" s="104">
        <v>41943079</v>
      </c>
      <c r="V353" s="13" t="s">
        <v>94</v>
      </c>
      <c r="W353" s="13"/>
      <c r="X353" s="14">
        <v>44897</v>
      </c>
      <c r="Y353" s="14">
        <v>45230</v>
      </c>
      <c r="Z353" s="14"/>
      <c r="AA353" s="15" t="s">
        <v>28</v>
      </c>
      <c r="AB353" s="8" t="s">
        <v>1192</v>
      </c>
      <c r="AC353" s="8">
        <v>2023</v>
      </c>
      <c r="AD353" s="8" t="s">
        <v>1158</v>
      </c>
    </row>
    <row r="354" spans="1:30" x14ac:dyDescent="0.25">
      <c r="A354" s="29" t="s">
        <v>1193</v>
      </c>
      <c r="B354" s="98" t="s">
        <v>23</v>
      </c>
      <c r="C354" s="13" t="s">
        <v>49</v>
      </c>
      <c r="D354" s="15" t="s">
        <v>538</v>
      </c>
      <c r="E354" s="13">
        <f t="shared" si="10"/>
        <v>2</v>
      </c>
      <c r="F354" s="13" t="e">
        <f>VLOOKUP(D354,'[1]GESTIÓN CONTRAC FONAM NACION'!$AC:$AE,2,FALSE)</f>
        <v>#REF!</v>
      </c>
      <c r="G354" s="13" t="e">
        <f t="shared" si="11"/>
        <v>#REF!</v>
      </c>
      <c r="H354" s="21">
        <v>44897</v>
      </c>
      <c r="I354" s="22" t="s">
        <v>1194</v>
      </c>
      <c r="J354" s="23"/>
      <c r="K354" s="13" t="s">
        <v>52</v>
      </c>
      <c r="L354" s="24" t="s">
        <v>53</v>
      </c>
      <c r="M354" s="23"/>
      <c r="N354" s="23"/>
      <c r="O354" s="103">
        <v>1497991</v>
      </c>
      <c r="P354" s="99" t="e">
        <v>#VALUE!</v>
      </c>
      <c r="Q354" s="13" t="s">
        <v>54</v>
      </c>
      <c r="R354" s="13" t="s">
        <v>55</v>
      </c>
      <c r="S354" s="115" t="s">
        <v>1390</v>
      </c>
      <c r="T354" s="28"/>
      <c r="U354" s="28">
        <v>1104697983</v>
      </c>
      <c r="V354" s="13" t="s">
        <v>94</v>
      </c>
      <c r="W354" s="13"/>
      <c r="X354" s="14">
        <v>44897</v>
      </c>
      <c r="Y354" s="14">
        <v>44985</v>
      </c>
      <c r="Z354" s="14"/>
      <c r="AA354" s="15" t="s">
        <v>99</v>
      </c>
      <c r="AB354" s="15" t="s">
        <v>1195</v>
      </c>
      <c r="AC354" s="8">
        <v>2023</v>
      </c>
      <c r="AD354" s="8" t="s">
        <v>1158</v>
      </c>
    </row>
    <row r="355" spans="1:30" x14ac:dyDescent="0.25">
      <c r="A355" s="105" t="s">
        <v>1196</v>
      </c>
      <c r="B355" s="98" t="s">
        <v>23</v>
      </c>
      <c r="C355" s="13" t="s">
        <v>49</v>
      </c>
      <c r="D355" s="15" t="s">
        <v>1197</v>
      </c>
      <c r="E355" s="13">
        <f t="shared" si="10"/>
        <v>1</v>
      </c>
      <c r="F355" s="13" t="e">
        <f>VLOOKUP(D355,'[1]GESTIÓN CONTRAC FONAM NACION'!$AC:$AE,2,FALSE)</f>
        <v>#N/A</v>
      </c>
      <c r="G355" s="13" t="e">
        <f t="shared" si="11"/>
        <v>#N/A</v>
      </c>
      <c r="H355" s="94">
        <v>44986</v>
      </c>
      <c r="I355" s="22" t="s">
        <v>1194</v>
      </c>
      <c r="J355" s="23"/>
      <c r="K355" s="13" t="s">
        <v>52</v>
      </c>
      <c r="L355" s="24" t="s">
        <v>53</v>
      </c>
      <c r="M355" s="23"/>
      <c r="N355" s="23"/>
      <c r="O355" s="103">
        <v>1497991</v>
      </c>
      <c r="P355" s="99" t="e">
        <v>#VALUE!</v>
      </c>
      <c r="Q355" s="13" t="s">
        <v>54</v>
      </c>
      <c r="R355" s="13" t="s">
        <v>55</v>
      </c>
      <c r="S355" s="115" t="s">
        <v>1430</v>
      </c>
      <c r="T355" s="28"/>
      <c r="U355" s="28">
        <v>1053854922</v>
      </c>
      <c r="V355" s="13" t="s">
        <v>94</v>
      </c>
      <c r="W355" s="13"/>
      <c r="X355" s="14">
        <v>44986</v>
      </c>
      <c r="Y355" s="14">
        <v>45176</v>
      </c>
      <c r="Z355" s="14"/>
      <c r="AA355" s="15" t="s">
        <v>56</v>
      </c>
      <c r="AB355" s="15" t="s">
        <v>1195</v>
      </c>
      <c r="AC355" s="8">
        <v>2023</v>
      </c>
      <c r="AD355" s="8" t="s">
        <v>1158</v>
      </c>
    </row>
    <row r="356" spans="1:30" x14ac:dyDescent="0.25">
      <c r="A356" s="9" t="s">
        <v>1198</v>
      </c>
      <c r="B356" s="98" t="s">
        <v>23</v>
      </c>
      <c r="C356" s="88" t="s">
        <v>49</v>
      </c>
      <c r="D356" s="8" t="s">
        <v>1199</v>
      </c>
      <c r="E356" s="13">
        <f t="shared" si="10"/>
        <v>1</v>
      </c>
      <c r="F356" s="13" t="e">
        <f>VLOOKUP(D356,'[1]GESTIÓN CONTRAC FONAM NACION'!$AC:$AE,2,FALSE)</f>
        <v>#N/A</v>
      </c>
      <c r="G356" s="13" t="e">
        <f t="shared" si="11"/>
        <v>#N/A</v>
      </c>
      <c r="H356" s="89">
        <v>44897</v>
      </c>
      <c r="I356" s="22" t="s">
        <v>1200</v>
      </c>
      <c r="J356" s="23"/>
      <c r="K356" s="13" t="s">
        <v>52</v>
      </c>
      <c r="L356" s="24" t="s">
        <v>53</v>
      </c>
      <c r="M356" s="23"/>
      <c r="N356" s="23"/>
      <c r="O356" s="103">
        <v>1497991</v>
      </c>
      <c r="P356" s="100" t="e">
        <v>#VALUE!</v>
      </c>
      <c r="Q356" s="13" t="s">
        <v>54</v>
      </c>
      <c r="R356" s="13" t="s">
        <v>55</v>
      </c>
      <c r="S356" s="122" t="s">
        <v>1489</v>
      </c>
      <c r="T356" s="104"/>
      <c r="U356" s="104">
        <v>1004752284</v>
      </c>
      <c r="V356" s="13" t="s">
        <v>94</v>
      </c>
      <c r="W356" s="13"/>
      <c r="X356" s="14">
        <v>44897</v>
      </c>
      <c r="Y356" s="14">
        <v>45225</v>
      </c>
      <c r="Z356" s="14"/>
      <c r="AA356" s="15" t="s">
        <v>28</v>
      </c>
      <c r="AB356" s="8" t="s">
        <v>1201</v>
      </c>
      <c r="AC356" s="8">
        <v>2023</v>
      </c>
      <c r="AD356" s="8" t="s">
        <v>1158</v>
      </c>
    </row>
    <row r="357" spans="1:30" x14ac:dyDescent="0.25">
      <c r="A357" s="9" t="s">
        <v>1202</v>
      </c>
      <c r="B357" s="98" t="s">
        <v>23</v>
      </c>
      <c r="C357" s="88" t="s">
        <v>49</v>
      </c>
      <c r="D357" s="8" t="s">
        <v>1203</v>
      </c>
      <c r="E357" s="13">
        <f t="shared" si="10"/>
        <v>1</v>
      </c>
      <c r="F357" s="13" t="e">
        <f>VLOOKUP(D357,'[1]GESTIÓN CONTRAC FONAM NACION'!$AC:$AE,2,FALSE)</f>
        <v>#N/A</v>
      </c>
      <c r="G357" s="13" t="e">
        <f t="shared" si="11"/>
        <v>#N/A</v>
      </c>
      <c r="H357" s="89">
        <v>44902</v>
      </c>
      <c r="I357" s="22" t="s">
        <v>1204</v>
      </c>
      <c r="J357" s="23"/>
      <c r="K357" s="13" t="s">
        <v>52</v>
      </c>
      <c r="L357" s="24" t="s">
        <v>53</v>
      </c>
      <c r="M357" s="23"/>
      <c r="N357" s="23"/>
      <c r="O357" s="59">
        <v>1497991</v>
      </c>
      <c r="P357" s="100" t="e">
        <v>#VALUE!</v>
      </c>
      <c r="Q357" s="13" t="s">
        <v>54</v>
      </c>
      <c r="R357" s="13" t="s">
        <v>55</v>
      </c>
      <c r="S357" s="122" t="s">
        <v>1490</v>
      </c>
      <c r="T357" s="104"/>
      <c r="U357" s="104">
        <v>1004720380</v>
      </c>
      <c r="V357" s="13" t="s">
        <v>279</v>
      </c>
      <c r="W357" s="13"/>
      <c r="X357" s="14">
        <v>44902</v>
      </c>
      <c r="Y357" s="14">
        <v>45220</v>
      </c>
      <c r="Z357" s="14"/>
      <c r="AA357" s="15" t="s">
        <v>28</v>
      </c>
      <c r="AB357" s="8" t="s">
        <v>1205</v>
      </c>
      <c r="AC357" s="8">
        <v>2023</v>
      </c>
      <c r="AD357" s="8" t="s">
        <v>1158</v>
      </c>
    </row>
    <row r="358" spans="1:30" x14ac:dyDescent="0.25">
      <c r="A358" s="29" t="s">
        <v>1206</v>
      </c>
      <c r="B358" s="98" t="s">
        <v>23</v>
      </c>
      <c r="C358" s="13" t="s">
        <v>49</v>
      </c>
      <c r="D358" s="15" t="s">
        <v>1207</v>
      </c>
      <c r="E358" s="13">
        <f t="shared" si="10"/>
        <v>1</v>
      </c>
      <c r="F358" s="13" t="e">
        <f>VLOOKUP(D358,'[1]GESTIÓN CONTRAC FONAM NACION'!$AC:$AE,2,FALSE)</f>
        <v>#N/A</v>
      </c>
      <c r="G358" s="13" t="e">
        <f t="shared" si="11"/>
        <v>#N/A</v>
      </c>
      <c r="H358" s="21">
        <v>44902</v>
      </c>
      <c r="I358" s="22" t="s">
        <v>1208</v>
      </c>
      <c r="J358" s="23"/>
      <c r="K358" s="13" t="s">
        <v>52</v>
      </c>
      <c r="L358" s="24" t="s">
        <v>53</v>
      </c>
      <c r="M358" s="23"/>
      <c r="N358" s="23"/>
      <c r="O358" s="59">
        <v>2481571</v>
      </c>
      <c r="P358" s="99" t="e">
        <v>#VALUE!</v>
      </c>
      <c r="Q358" s="13" t="s">
        <v>54</v>
      </c>
      <c r="R358" s="13" t="s">
        <v>55</v>
      </c>
      <c r="S358" s="114" t="s">
        <v>1491</v>
      </c>
      <c r="T358" s="26"/>
      <c r="U358" s="26">
        <v>1045080175</v>
      </c>
      <c r="V358" s="13" t="s">
        <v>27</v>
      </c>
      <c r="W358" s="13"/>
      <c r="X358" s="14">
        <v>44902</v>
      </c>
      <c r="Y358" s="14">
        <v>45219</v>
      </c>
      <c r="Z358" s="14">
        <v>45049</v>
      </c>
      <c r="AA358" s="15" t="s">
        <v>154</v>
      </c>
      <c r="AB358" s="15" t="s">
        <v>1209</v>
      </c>
      <c r="AC358" s="8">
        <v>2023</v>
      </c>
      <c r="AD358" s="8" t="s">
        <v>1158</v>
      </c>
    </row>
    <row r="359" spans="1:30" x14ac:dyDescent="0.25">
      <c r="A359" s="9">
        <v>176</v>
      </c>
      <c r="B359" s="98" t="s">
        <v>23</v>
      </c>
      <c r="C359" s="88" t="s">
        <v>49</v>
      </c>
      <c r="D359" s="8" t="s">
        <v>1210</v>
      </c>
      <c r="E359" s="13">
        <f t="shared" si="10"/>
        <v>1</v>
      </c>
      <c r="F359" s="13" t="e">
        <f>VLOOKUP(D359,'[1]GESTIÓN CONTRAC FONAM NACION'!$AC:$AE,2,FALSE)</f>
        <v>#N/A</v>
      </c>
      <c r="G359" s="13" t="e">
        <f t="shared" si="11"/>
        <v>#N/A</v>
      </c>
      <c r="H359" s="89">
        <v>44909</v>
      </c>
      <c r="I359" s="22" t="s">
        <v>1211</v>
      </c>
      <c r="J359" s="23"/>
      <c r="K359" s="13" t="s">
        <v>52</v>
      </c>
      <c r="L359" s="24" t="s">
        <v>53</v>
      </c>
      <c r="M359" s="23"/>
      <c r="N359" s="23"/>
      <c r="O359" s="59">
        <v>1497991</v>
      </c>
      <c r="P359" s="100" t="e">
        <v>#VALUE!</v>
      </c>
      <c r="Q359" s="13" t="s">
        <v>54</v>
      </c>
      <c r="R359" s="13" t="s">
        <v>55</v>
      </c>
      <c r="S359" s="122" t="s">
        <v>1492</v>
      </c>
      <c r="T359" s="104"/>
      <c r="U359" s="104">
        <v>1088322070</v>
      </c>
      <c r="V359" s="13" t="s">
        <v>279</v>
      </c>
      <c r="W359" s="13"/>
      <c r="X359" s="14">
        <v>44909</v>
      </c>
      <c r="Y359" s="14">
        <v>45220</v>
      </c>
      <c r="Z359" s="14"/>
      <c r="AA359" s="15" t="s">
        <v>28</v>
      </c>
      <c r="AB359" s="8" t="s">
        <v>1212</v>
      </c>
      <c r="AC359" s="8">
        <v>2023</v>
      </c>
      <c r="AD359" s="8" t="s">
        <v>1158</v>
      </c>
    </row>
    <row r="360" spans="1:30" x14ac:dyDescent="0.25">
      <c r="A360" s="29" t="s">
        <v>209</v>
      </c>
      <c r="B360" s="98" t="s">
        <v>23</v>
      </c>
      <c r="C360" s="13" t="s">
        <v>984</v>
      </c>
      <c r="D360" s="8" t="s">
        <v>1213</v>
      </c>
      <c r="E360" s="13">
        <f t="shared" si="10"/>
        <v>1</v>
      </c>
      <c r="F360" s="13" t="e">
        <f>VLOOKUP(D360,'[1]GESTIÓN CONTRAC FONAM NACION'!$AC:$AE,2,FALSE)</f>
        <v>#N/A</v>
      </c>
      <c r="G360" s="13" t="e">
        <f t="shared" si="11"/>
        <v>#N/A</v>
      </c>
      <c r="H360" s="21">
        <v>44897</v>
      </c>
      <c r="I360" s="8" t="s">
        <v>1214</v>
      </c>
      <c r="J360" s="23"/>
      <c r="K360" s="13" t="s">
        <v>852</v>
      </c>
      <c r="L360" s="67" t="s">
        <v>853</v>
      </c>
      <c r="M360" s="23"/>
      <c r="N360" s="23"/>
      <c r="O360" s="106">
        <v>183171.43</v>
      </c>
      <c r="P360" s="100" t="e">
        <v>#VALUE!</v>
      </c>
      <c r="Q360" s="13" t="s">
        <v>781</v>
      </c>
      <c r="R360" s="13" t="s">
        <v>26</v>
      </c>
      <c r="S360" s="26"/>
      <c r="T360" s="26"/>
      <c r="U360" s="26"/>
      <c r="V360" s="13" t="s">
        <v>94</v>
      </c>
      <c r="W360" s="13"/>
      <c r="X360" s="14">
        <v>44900</v>
      </c>
      <c r="Y360" s="14">
        <v>45199</v>
      </c>
      <c r="Z360" s="14"/>
      <c r="AA360" s="15" t="s">
        <v>28</v>
      </c>
      <c r="AB360" s="8" t="s">
        <v>1215</v>
      </c>
      <c r="AC360" s="8">
        <v>2023</v>
      </c>
      <c r="AD360" s="8" t="s">
        <v>1158</v>
      </c>
    </row>
    <row r="361" spans="1:30" x14ac:dyDescent="0.25">
      <c r="A361" s="93" t="s">
        <v>215</v>
      </c>
      <c r="B361" s="98" t="s">
        <v>23</v>
      </c>
      <c r="C361" s="13" t="s">
        <v>1216</v>
      </c>
      <c r="D361" s="13" t="s">
        <v>1217</v>
      </c>
      <c r="E361" s="13">
        <f t="shared" si="10"/>
        <v>1</v>
      </c>
      <c r="F361" s="13" t="e">
        <f>VLOOKUP(D361,'[1]GESTIÓN CONTRAC FONAM NACION'!$AC:$AE,2,FALSE)</f>
        <v>#N/A</v>
      </c>
      <c r="G361" s="13" t="e">
        <f t="shared" si="11"/>
        <v>#N/A</v>
      </c>
      <c r="H361" s="94">
        <v>44901</v>
      </c>
      <c r="I361" s="13" t="s">
        <v>1218</v>
      </c>
      <c r="J361" s="23"/>
      <c r="K361" s="13" t="s">
        <v>852</v>
      </c>
      <c r="L361" s="30" t="s">
        <v>853</v>
      </c>
      <c r="M361" s="23"/>
      <c r="N361" s="23"/>
      <c r="O361" s="59">
        <v>3867247</v>
      </c>
      <c r="P361" s="99" t="e">
        <v>#VALUE!</v>
      </c>
      <c r="Q361" s="13" t="s">
        <v>781</v>
      </c>
      <c r="R361" s="13" t="s">
        <v>26</v>
      </c>
      <c r="S361" s="26"/>
      <c r="T361" s="26"/>
      <c r="U361" s="26"/>
      <c r="V361" s="13" t="s">
        <v>27</v>
      </c>
      <c r="W361" s="13"/>
      <c r="X361" s="14">
        <v>44907</v>
      </c>
      <c r="Y361" s="14">
        <v>45245</v>
      </c>
      <c r="Z361" s="14"/>
      <c r="AA361" s="15" t="s">
        <v>28</v>
      </c>
      <c r="AB361" s="15" t="s">
        <v>1219</v>
      </c>
      <c r="AC361" s="8">
        <v>2023</v>
      </c>
      <c r="AD361" s="8" t="s">
        <v>1158</v>
      </c>
    </row>
    <row r="362" spans="1:30" x14ac:dyDescent="0.25">
      <c r="A362" s="29" t="s">
        <v>221</v>
      </c>
      <c r="B362" s="98" t="s">
        <v>23</v>
      </c>
      <c r="C362" s="13" t="s">
        <v>984</v>
      </c>
      <c r="D362" s="13" t="s">
        <v>1220</v>
      </c>
      <c r="E362" s="13">
        <f t="shared" si="10"/>
        <v>1</v>
      </c>
      <c r="F362" s="13" t="e">
        <f>VLOOKUP(D362,'[1]GESTIÓN CONTRAC FONAM NACION'!$AC:$AE,2,FALSE)</f>
        <v>#N/A</v>
      </c>
      <c r="G362" s="13" t="e">
        <f t="shared" si="11"/>
        <v>#N/A</v>
      </c>
      <c r="H362" s="21">
        <v>44902</v>
      </c>
      <c r="I362" s="13" t="s">
        <v>1221</v>
      </c>
      <c r="J362" s="23"/>
      <c r="K362" s="13" t="s">
        <v>852</v>
      </c>
      <c r="L362" s="107" t="s">
        <v>853</v>
      </c>
      <c r="M362" s="23"/>
      <c r="N362" s="23"/>
      <c r="O362" s="106">
        <v>213847</v>
      </c>
      <c r="P362" s="100">
        <v>268520.20000000019</v>
      </c>
      <c r="Q362" s="13" t="s">
        <v>781</v>
      </c>
      <c r="R362" s="13" t="s">
        <v>26</v>
      </c>
      <c r="S362" s="26"/>
      <c r="T362" s="26"/>
      <c r="U362" s="26"/>
      <c r="V362" s="13" t="s">
        <v>129</v>
      </c>
      <c r="W362" s="13"/>
      <c r="X362" s="14">
        <v>44902</v>
      </c>
      <c r="Y362" s="14">
        <v>45229</v>
      </c>
      <c r="Z362" s="14"/>
      <c r="AA362" s="15" t="s">
        <v>28</v>
      </c>
      <c r="AB362" s="8" t="s">
        <v>1222</v>
      </c>
      <c r="AC362" s="8">
        <v>2023</v>
      </c>
      <c r="AD362" s="8" t="s">
        <v>1158</v>
      </c>
    </row>
    <row r="363" spans="1:30" x14ac:dyDescent="0.25">
      <c r="A363" s="29" t="s">
        <v>225</v>
      </c>
      <c r="B363" s="98" t="s">
        <v>23</v>
      </c>
      <c r="C363" s="13" t="s">
        <v>984</v>
      </c>
      <c r="D363" s="8" t="s">
        <v>1223</v>
      </c>
      <c r="E363" s="13">
        <f t="shared" si="10"/>
        <v>1</v>
      </c>
      <c r="F363" s="13" t="e">
        <f>VLOOKUP(D363,'[1]GESTIÓN CONTRAC FONAM NACION'!$AC:$AE,2,FALSE)</f>
        <v>#N/A</v>
      </c>
      <c r="G363" s="13" t="e">
        <f t="shared" si="11"/>
        <v>#N/A</v>
      </c>
      <c r="H363" s="21">
        <v>44902</v>
      </c>
      <c r="I363" s="8" t="s">
        <v>1224</v>
      </c>
      <c r="J363" s="23"/>
      <c r="K363" s="13" t="s">
        <v>852</v>
      </c>
      <c r="L363" s="67" t="s">
        <v>853</v>
      </c>
      <c r="M363" s="23"/>
      <c r="N363" s="23"/>
      <c r="O363" s="106">
        <v>221000</v>
      </c>
      <c r="P363" s="100" t="e">
        <v>#VALUE!</v>
      </c>
      <c r="Q363" s="13" t="s">
        <v>54</v>
      </c>
      <c r="R363" s="13" t="s">
        <v>55</v>
      </c>
      <c r="S363" s="122" t="s">
        <v>1493</v>
      </c>
      <c r="T363" s="104"/>
      <c r="U363" s="104">
        <v>10268980</v>
      </c>
      <c r="V363" s="13" t="s">
        <v>1225</v>
      </c>
      <c r="W363" s="13"/>
      <c r="X363" s="14">
        <v>44902</v>
      </c>
      <c r="Y363" s="14">
        <v>45222</v>
      </c>
      <c r="Z363" s="14"/>
      <c r="AA363" s="15" t="s">
        <v>28</v>
      </c>
      <c r="AB363" s="8" t="s">
        <v>1226</v>
      </c>
      <c r="AC363" s="8">
        <v>2023</v>
      </c>
      <c r="AD363" s="8" t="s">
        <v>1158</v>
      </c>
    </row>
    <row r="364" spans="1:30" x14ac:dyDescent="0.25">
      <c r="A364" s="9" t="s">
        <v>231</v>
      </c>
      <c r="B364" s="98" t="s">
        <v>23</v>
      </c>
      <c r="C364" s="13" t="s">
        <v>984</v>
      </c>
      <c r="D364" s="8" t="s">
        <v>1227</v>
      </c>
      <c r="E364" s="13">
        <f t="shared" si="10"/>
        <v>1</v>
      </c>
      <c r="F364" s="13" t="e">
        <f>VLOOKUP(D364,'[1]GESTIÓN CONTRAC FONAM NACION'!$AC:$AE,2,FALSE)</f>
        <v>#N/A</v>
      </c>
      <c r="G364" s="13" t="e">
        <f t="shared" si="11"/>
        <v>#N/A</v>
      </c>
      <c r="H364" s="89">
        <v>44895</v>
      </c>
      <c r="I364" s="8" t="s">
        <v>1228</v>
      </c>
      <c r="J364" s="23"/>
      <c r="K364" s="13" t="s">
        <v>1011</v>
      </c>
      <c r="L364" s="67" t="s">
        <v>853</v>
      </c>
      <c r="M364" s="23"/>
      <c r="N364" s="23"/>
      <c r="O364" s="108">
        <v>10231740.27</v>
      </c>
      <c r="P364" s="100" t="e">
        <v>#VALUE!</v>
      </c>
      <c r="Q364" s="13" t="s">
        <v>781</v>
      </c>
      <c r="R364" s="13" t="s">
        <v>26</v>
      </c>
      <c r="S364" s="26"/>
      <c r="T364" s="26"/>
      <c r="U364" s="26"/>
      <c r="V364" s="13" t="s">
        <v>27</v>
      </c>
      <c r="W364" s="13"/>
      <c r="X364" s="14">
        <v>44895</v>
      </c>
      <c r="Y364" s="14">
        <v>45260</v>
      </c>
      <c r="Z364" s="14"/>
      <c r="AA364" s="15" t="s">
        <v>28</v>
      </c>
      <c r="AB364" s="8" t="s">
        <v>1229</v>
      </c>
      <c r="AC364" s="8">
        <v>2023</v>
      </c>
      <c r="AD364" s="8" t="s">
        <v>1158</v>
      </c>
    </row>
    <row r="365" spans="1:30" x14ac:dyDescent="0.25">
      <c r="A365" s="29" t="s">
        <v>235</v>
      </c>
      <c r="B365" s="98" t="s">
        <v>23</v>
      </c>
      <c r="C365" s="13" t="s">
        <v>1216</v>
      </c>
      <c r="D365" s="15" t="s">
        <v>1230</v>
      </c>
      <c r="E365" s="13">
        <f t="shared" si="10"/>
        <v>1</v>
      </c>
      <c r="F365" s="13" t="e">
        <f>VLOOKUP(D365,'[1]GESTIÓN CONTRAC FONAM NACION'!$AC:$AE,2,FALSE)</f>
        <v>#REF!</v>
      </c>
      <c r="G365" s="13" t="e">
        <f t="shared" si="11"/>
        <v>#REF!</v>
      </c>
      <c r="H365" s="21">
        <v>44914</v>
      </c>
      <c r="I365" s="15" t="s">
        <v>1231</v>
      </c>
      <c r="J365" s="23"/>
      <c r="K365" s="13" t="s">
        <v>852</v>
      </c>
      <c r="L365" s="67" t="s">
        <v>853</v>
      </c>
      <c r="M365" s="23"/>
      <c r="N365" s="23"/>
      <c r="O365" s="90">
        <v>1075695</v>
      </c>
      <c r="P365" s="99" t="e">
        <v>#VALUE!</v>
      </c>
      <c r="Q365" s="13" t="s">
        <v>781</v>
      </c>
      <c r="R365" s="13" t="s">
        <v>26</v>
      </c>
      <c r="S365" s="26"/>
      <c r="T365" s="26"/>
      <c r="U365" s="26"/>
      <c r="V365" s="15" t="s">
        <v>1016</v>
      </c>
      <c r="W365" s="13"/>
      <c r="X365" s="14">
        <v>44917</v>
      </c>
      <c r="Y365" s="14">
        <v>45115</v>
      </c>
      <c r="Z365" s="14"/>
      <c r="AA365" s="15" t="s">
        <v>28</v>
      </c>
      <c r="AB365" s="15" t="s">
        <v>1232</v>
      </c>
      <c r="AC365" s="8">
        <v>2023</v>
      </c>
      <c r="AD365" s="8" t="s">
        <v>1158</v>
      </c>
    </row>
    <row r="366" spans="1:30" x14ac:dyDescent="0.25">
      <c r="A366" s="9" t="s">
        <v>243</v>
      </c>
      <c r="B366" s="98" t="s">
        <v>23</v>
      </c>
      <c r="C366" s="13" t="s">
        <v>984</v>
      </c>
      <c r="D366" s="8" t="s">
        <v>1233</v>
      </c>
      <c r="E366" s="13">
        <f t="shared" si="10"/>
        <v>1</v>
      </c>
      <c r="F366" s="13" t="e">
        <f>VLOOKUP(D366,'[1]GESTIÓN CONTRAC FONAM NACION'!$AC:$AE,2,FALSE)</f>
        <v>#N/A</v>
      </c>
      <c r="G366" s="13" t="e">
        <f t="shared" si="11"/>
        <v>#N/A</v>
      </c>
      <c r="H366" s="89">
        <v>44923</v>
      </c>
      <c r="I366" s="8" t="s">
        <v>1234</v>
      </c>
      <c r="J366" s="23"/>
      <c r="K366" s="13" t="s">
        <v>852</v>
      </c>
      <c r="L366" s="67" t="s">
        <v>853</v>
      </c>
      <c r="M366" s="23"/>
      <c r="N366" s="23"/>
      <c r="O366" s="106">
        <v>273732</v>
      </c>
      <c r="P366" s="100" t="e">
        <v>#VALUE!</v>
      </c>
      <c r="Q366" s="13" t="s">
        <v>781</v>
      </c>
      <c r="R366" s="13" t="s">
        <v>26</v>
      </c>
      <c r="S366" s="26"/>
      <c r="T366" s="26"/>
      <c r="U366" s="26"/>
      <c r="V366" s="8" t="s">
        <v>1016</v>
      </c>
      <c r="W366" s="13"/>
      <c r="X366" s="14">
        <v>44923</v>
      </c>
      <c r="Y366" s="14">
        <v>45260</v>
      </c>
      <c r="Z366" s="14"/>
      <c r="AA366" s="15" t="s">
        <v>28</v>
      </c>
      <c r="AB366" s="8" t="s">
        <v>1235</v>
      </c>
      <c r="AC366" s="8">
        <v>2023</v>
      </c>
      <c r="AD366" s="8" t="s">
        <v>1158</v>
      </c>
    </row>
    <row r="367" spans="1:30" x14ac:dyDescent="0.25">
      <c r="A367" s="9" t="s">
        <v>69</v>
      </c>
      <c r="B367" s="98" t="s">
        <v>23</v>
      </c>
      <c r="C367" s="13" t="s">
        <v>1001</v>
      </c>
      <c r="D367" s="15" t="s">
        <v>1236</v>
      </c>
      <c r="E367" s="13">
        <f t="shared" si="10"/>
        <v>1</v>
      </c>
      <c r="F367" s="13" t="e">
        <f>VLOOKUP(D367,'[1]GESTIÓN CONTRAC FONAM NACION'!$AC:$AE,2,FALSE)</f>
        <v>#N/A</v>
      </c>
      <c r="G367" s="13" t="e">
        <f t="shared" si="11"/>
        <v>#N/A</v>
      </c>
      <c r="H367" s="89">
        <v>44865</v>
      </c>
      <c r="I367" s="36" t="s">
        <v>1237</v>
      </c>
      <c r="J367" s="23"/>
      <c r="K367" s="70" t="s">
        <v>1238</v>
      </c>
      <c r="L367" s="78" t="s">
        <v>1004</v>
      </c>
      <c r="M367" s="23"/>
      <c r="N367" s="23"/>
      <c r="O367" s="106">
        <v>1401050</v>
      </c>
      <c r="P367" s="100" t="e">
        <v>#VALUE!</v>
      </c>
      <c r="Q367" s="13" t="s">
        <v>54</v>
      </c>
      <c r="R367" s="13" t="s">
        <v>55</v>
      </c>
      <c r="S367" s="114" t="s">
        <v>1494</v>
      </c>
      <c r="T367" s="26"/>
      <c r="U367" s="26">
        <v>8031159</v>
      </c>
      <c r="V367" s="13" t="s">
        <v>116</v>
      </c>
      <c r="W367" s="13"/>
      <c r="X367" s="14">
        <v>44866</v>
      </c>
      <c r="Y367" s="14">
        <v>45260</v>
      </c>
      <c r="Z367" s="14"/>
      <c r="AA367" s="13" t="s">
        <v>28</v>
      </c>
      <c r="AB367" s="27" t="s">
        <v>1239</v>
      </c>
      <c r="AC367" s="8">
        <v>2023</v>
      </c>
      <c r="AD367" s="8" t="s">
        <v>1158</v>
      </c>
    </row>
    <row r="368" spans="1:30" x14ac:dyDescent="0.25">
      <c r="A368" s="29" t="s">
        <v>74</v>
      </c>
      <c r="B368" s="98" t="s">
        <v>23</v>
      </c>
      <c r="C368" s="13" t="s">
        <v>1001</v>
      </c>
      <c r="D368" s="8" t="s">
        <v>1240</v>
      </c>
      <c r="E368" s="13">
        <f t="shared" si="10"/>
        <v>1</v>
      </c>
      <c r="F368" s="13" t="e">
        <f>VLOOKUP(D368,'[1]GESTIÓN CONTRAC FONAM NACION'!$AC:$AE,2,FALSE)</f>
        <v>#N/A</v>
      </c>
      <c r="G368" s="13" t="e">
        <f t="shared" si="11"/>
        <v>#N/A</v>
      </c>
      <c r="H368" s="21">
        <v>44895</v>
      </c>
      <c r="I368" s="39" t="s">
        <v>1241</v>
      </c>
      <c r="J368" s="23"/>
      <c r="K368" s="70" t="s">
        <v>1238</v>
      </c>
      <c r="L368" s="78" t="s">
        <v>1004</v>
      </c>
      <c r="M368" s="23"/>
      <c r="N368" s="23"/>
      <c r="O368" s="106">
        <v>1218170</v>
      </c>
      <c r="P368" s="100" t="e">
        <v>#VALUE!</v>
      </c>
      <c r="Q368" s="13" t="s">
        <v>54</v>
      </c>
      <c r="R368" s="13" t="s">
        <v>55</v>
      </c>
      <c r="S368" s="122" t="s">
        <v>1495</v>
      </c>
      <c r="T368" s="104"/>
      <c r="U368" s="104">
        <v>25135154</v>
      </c>
      <c r="V368" s="13" t="s">
        <v>336</v>
      </c>
      <c r="W368" s="13"/>
      <c r="X368" s="14">
        <v>44895</v>
      </c>
      <c r="Y368" s="14">
        <v>45259</v>
      </c>
      <c r="Z368" s="14"/>
      <c r="AA368" s="13" t="s">
        <v>28</v>
      </c>
      <c r="AB368" s="8" t="s">
        <v>1242</v>
      </c>
      <c r="AC368" s="8">
        <v>2023</v>
      </c>
      <c r="AD368" s="8" t="s">
        <v>1158</v>
      </c>
    </row>
    <row r="369" spans="1:30" x14ac:dyDescent="0.25">
      <c r="A369" s="29" t="s">
        <v>78</v>
      </c>
      <c r="B369" s="98" t="s">
        <v>23</v>
      </c>
      <c r="C369" s="36" t="s">
        <v>1001</v>
      </c>
      <c r="D369" s="39" t="s">
        <v>1243</v>
      </c>
      <c r="E369" s="13">
        <f t="shared" si="10"/>
        <v>1</v>
      </c>
      <c r="F369" s="13" t="e">
        <f>VLOOKUP(D369,'[1]GESTIÓN CONTRAC FONAM NACION'!$AC:$AE,2,FALSE)</f>
        <v>#REF!</v>
      </c>
      <c r="G369" s="13" t="e">
        <f t="shared" si="11"/>
        <v>#REF!</v>
      </c>
      <c r="H369" s="21">
        <v>44895</v>
      </c>
      <c r="I369" s="39" t="s">
        <v>1244</v>
      </c>
      <c r="J369" s="23"/>
      <c r="K369" s="109" t="s">
        <v>1238</v>
      </c>
      <c r="L369" s="78" t="s">
        <v>1004</v>
      </c>
      <c r="M369" s="23"/>
      <c r="N369" s="23"/>
      <c r="O369" s="108">
        <v>750000</v>
      </c>
      <c r="P369" s="110" t="e">
        <v>#VALUE!</v>
      </c>
      <c r="Q369" s="36" t="s">
        <v>54</v>
      </c>
      <c r="R369" s="13" t="s">
        <v>55</v>
      </c>
      <c r="S369" s="123" t="s">
        <v>1496</v>
      </c>
      <c r="T369" s="111"/>
      <c r="U369" s="111">
        <v>42145067</v>
      </c>
      <c r="V369" s="36" t="s">
        <v>134</v>
      </c>
      <c r="W369" s="36"/>
      <c r="X369" s="11">
        <v>44895</v>
      </c>
      <c r="Y369" s="11">
        <v>45199</v>
      </c>
      <c r="Z369" s="11"/>
      <c r="AA369" s="36" t="s">
        <v>28</v>
      </c>
      <c r="AB369" s="39" t="s">
        <v>1245</v>
      </c>
      <c r="AC369" s="8">
        <v>2023</v>
      </c>
      <c r="AD369" s="8" t="s">
        <v>1158</v>
      </c>
    </row>
    <row r="370" spans="1:30" x14ac:dyDescent="0.25">
      <c r="A370" s="29" t="s">
        <v>82</v>
      </c>
      <c r="B370" s="98" t="s">
        <v>23</v>
      </c>
      <c r="C370" s="13" t="s">
        <v>1001</v>
      </c>
      <c r="D370" s="15" t="s">
        <v>1246</v>
      </c>
      <c r="E370" s="13">
        <f t="shared" si="10"/>
        <v>1</v>
      </c>
      <c r="F370" s="13" t="e">
        <f>VLOOKUP(D370,'[1]GESTIÓN CONTRAC FONAM NACION'!$AC:$AE,2,FALSE)</f>
        <v>#N/A</v>
      </c>
      <c r="G370" s="13" t="e">
        <f t="shared" si="11"/>
        <v>#N/A</v>
      </c>
      <c r="H370" s="21">
        <v>44890</v>
      </c>
      <c r="I370" s="15" t="s">
        <v>1247</v>
      </c>
      <c r="J370" s="23"/>
      <c r="K370" s="70" t="s">
        <v>1238</v>
      </c>
      <c r="L370" s="78" t="s">
        <v>1004</v>
      </c>
      <c r="M370" s="23"/>
      <c r="N370" s="23"/>
      <c r="O370" s="90">
        <v>579596</v>
      </c>
      <c r="P370" s="99" t="e">
        <v>#VALUE!</v>
      </c>
      <c r="Q370" s="13" t="s">
        <v>54</v>
      </c>
      <c r="R370" s="13" t="s">
        <v>55</v>
      </c>
      <c r="S370" s="115" t="s">
        <v>1497</v>
      </c>
      <c r="T370" s="28"/>
      <c r="U370" s="28">
        <v>83161216</v>
      </c>
      <c r="V370" s="13" t="s">
        <v>106</v>
      </c>
      <c r="W370" s="13"/>
      <c r="X370" s="14">
        <v>44890</v>
      </c>
      <c r="Y370" s="14">
        <v>45254</v>
      </c>
      <c r="Z370" s="14"/>
      <c r="AA370" s="13" t="s">
        <v>28</v>
      </c>
      <c r="AB370" s="15" t="s">
        <v>1248</v>
      </c>
      <c r="AC370" s="8">
        <v>2023</v>
      </c>
      <c r="AD370" s="8" t="s">
        <v>1158</v>
      </c>
    </row>
    <row r="371" spans="1:30" x14ac:dyDescent="0.25">
      <c r="A371" s="29" t="s">
        <v>87</v>
      </c>
      <c r="B371" s="98" t="s">
        <v>23</v>
      </c>
      <c r="C371" s="13" t="s">
        <v>1001</v>
      </c>
      <c r="D371" s="8" t="s">
        <v>1249</v>
      </c>
      <c r="E371" s="13">
        <f t="shared" si="10"/>
        <v>1</v>
      </c>
      <c r="F371" s="13" t="e">
        <f>VLOOKUP(D371,'[1]GESTIÓN CONTRAC FONAM NACION'!$AC:$AE,2,FALSE)</f>
        <v>#N/A</v>
      </c>
      <c r="G371" s="13" t="e">
        <f t="shared" si="11"/>
        <v>#N/A</v>
      </c>
      <c r="H371" s="21">
        <v>44890</v>
      </c>
      <c r="I371" s="39" t="s">
        <v>1250</v>
      </c>
      <c r="J371" s="23"/>
      <c r="K371" s="70" t="s">
        <v>1238</v>
      </c>
      <c r="L371" s="78" t="s">
        <v>1004</v>
      </c>
      <c r="M371" s="23"/>
      <c r="N371" s="23"/>
      <c r="O371" s="106">
        <v>4637706</v>
      </c>
      <c r="P371" s="100" t="e">
        <v>#VALUE!</v>
      </c>
      <c r="Q371" s="13" t="s">
        <v>54</v>
      </c>
      <c r="R371" s="13" t="s">
        <v>55</v>
      </c>
      <c r="S371" s="122" t="s">
        <v>1498</v>
      </c>
      <c r="T371" s="104"/>
      <c r="U371" s="104">
        <v>30323960</v>
      </c>
      <c r="V371" s="13" t="s">
        <v>94</v>
      </c>
      <c r="W371" s="13"/>
      <c r="X371" s="14">
        <v>44896</v>
      </c>
      <c r="Y371" s="14">
        <v>45229</v>
      </c>
      <c r="Z371" s="14"/>
      <c r="AA371" s="13" t="s">
        <v>28</v>
      </c>
      <c r="AB371" s="8" t="s">
        <v>1251</v>
      </c>
      <c r="AC371" s="8">
        <v>2023</v>
      </c>
      <c r="AD371" s="8" t="s">
        <v>1158</v>
      </c>
    </row>
    <row r="372" spans="1:30" x14ac:dyDescent="0.25">
      <c r="A372" s="29" t="s">
        <v>91</v>
      </c>
      <c r="B372" s="98" t="s">
        <v>23</v>
      </c>
      <c r="C372" s="13" t="s">
        <v>1001</v>
      </c>
      <c r="D372" s="13" t="s">
        <v>1252</v>
      </c>
      <c r="E372" s="13">
        <f t="shared" si="10"/>
        <v>1</v>
      </c>
      <c r="F372" s="13" t="e">
        <f>VLOOKUP(D372,'[1]GESTIÓN CONTRAC FONAM NACION'!$AC:$AE,2,FALSE)</f>
        <v>#N/A</v>
      </c>
      <c r="G372" s="13" t="e">
        <f t="shared" si="11"/>
        <v>#N/A</v>
      </c>
      <c r="H372" s="21">
        <v>44895</v>
      </c>
      <c r="I372" s="15" t="s">
        <v>1253</v>
      </c>
      <c r="J372" s="23"/>
      <c r="K372" s="70" t="s">
        <v>1238</v>
      </c>
      <c r="L372" s="112" t="s">
        <v>1004</v>
      </c>
      <c r="M372" s="23"/>
      <c r="N372" s="23"/>
      <c r="O372" s="90">
        <v>296543180</v>
      </c>
      <c r="P372" s="99">
        <v>5844490</v>
      </c>
      <c r="Q372" s="13" t="s">
        <v>54</v>
      </c>
      <c r="R372" s="13" t="s">
        <v>55</v>
      </c>
      <c r="S372" s="114" t="s">
        <v>1499</v>
      </c>
      <c r="T372" s="26"/>
      <c r="U372" s="26">
        <v>30737799</v>
      </c>
      <c r="V372" s="13" t="s">
        <v>1254</v>
      </c>
      <c r="W372" s="13"/>
      <c r="X372" s="14">
        <v>44896</v>
      </c>
      <c r="Y372" s="14">
        <v>45260</v>
      </c>
      <c r="Z372" s="14"/>
      <c r="AA372" s="13" t="s">
        <v>28</v>
      </c>
      <c r="AB372" s="15" t="s">
        <v>1255</v>
      </c>
      <c r="AC372" s="8">
        <v>2023</v>
      </c>
      <c r="AD372" s="8" t="s">
        <v>1158</v>
      </c>
    </row>
    <row r="373" spans="1:30" x14ac:dyDescent="0.25">
      <c r="A373" s="9" t="s">
        <v>96</v>
      </c>
      <c r="B373" s="98" t="s">
        <v>23</v>
      </c>
      <c r="C373" s="13" t="s">
        <v>1001</v>
      </c>
      <c r="D373" s="8" t="s">
        <v>1256</v>
      </c>
      <c r="E373" s="13">
        <f t="shared" si="10"/>
        <v>1</v>
      </c>
      <c r="F373" s="13" t="e">
        <f>VLOOKUP(D373,'[1]GESTIÓN CONTRAC FONAM NACION'!$AC:$AE,2,FALSE)</f>
        <v>#N/A</v>
      </c>
      <c r="G373" s="13" t="e">
        <f t="shared" si="11"/>
        <v>#N/A</v>
      </c>
      <c r="H373" s="89">
        <v>44895</v>
      </c>
      <c r="I373" s="39" t="s">
        <v>1257</v>
      </c>
      <c r="J373" s="23"/>
      <c r="K373" s="70" t="s">
        <v>1238</v>
      </c>
      <c r="L373" s="78" t="s">
        <v>1004</v>
      </c>
      <c r="M373" s="23"/>
      <c r="N373" s="23"/>
      <c r="O373" s="106">
        <v>465187</v>
      </c>
      <c r="P373" s="100" t="e">
        <v>#VALUE!</v>
      </c>
      <c r="Q373" s="13" t="s">
        <v>54</v>
      </c>
      <c r="R373" s="13" t="s">
        <v>55</v>
      </c>
      <c r="S373" s="122" t="s">
        <v>1500</v>
      </c>
      <c r="T373" s="104"/>
      <c r="U373" s="104">
        <v>11371894</v>
      </c>
      <c r="V373" s="13" t="s">
        <v>106</v>
      </c>
      <c r="W373" s="13"/>
      <c r="X373" s="14">
        <v>44896</v>
      </c>
      <c r="Y373" s="14">
        <v>45260</v>
      </c>
      <c r="Z373" s="14"/>
      <c r="AA373" s="13" t="s">
        <v>28</v>
      </c>
      <c r="AB373" s="65" t="s">
        <v>1258</v>
      </c>
      <c r="AC373" s="8">
        <v>2023</v>
      </c>
      <c r="AD373" s="8" t="s">
        <v>1158</v>
      </c>
    </row>
    <row r="374" spans="1:30" x14ac:dyDescent="0.25">
      <c r="A374" s="9" t="s">
        <v>103</v>
      </c>
      <c r="B374" s="98" t="s">
        <v>23</v>
      </c>
      <c r="C374" s="13" t="s">
        <v>1001</v>
      </c>
      <c r="D374" s="8" t="s">
        <v>1259</v>
      </c>
      <c r="E374" s="13">
        <f t="shared" si="10"/>
        <v>1</v>
      </c>
      <c r="F374" s="13" t="e">
        <f>VLOOKUP(D374,'[1]GESTIÓN CONTRAC FONAM NACION'!$AC:$AE,2,FALSE)</f>
        <v>#N/A</v>
      </c>
      <c r="G374" s="13" t="e">
        <f t="shared" si="11"/>
        <v>#N/A</v>
      </c>
      <c r="H374" s="89">
        <v>44896</v>
      </c>
      <c r="I374" s="39" t="s">
        <v>1260</v>
      </c>
      <c r="J374" s="23"/>
      <c r="K374" s="70" t="s">
        <v>1238</v>
      </c>
      <c r="L374" s="78" t="s">
        <v>1004</v>
      </c>
      <c r="M374" s="23"/>
      <c r="N374" s="23"/>
      <c r="O374" s="106">
        <v>1273080</v>
      </c>
      <c r="P374" s="100" t="e">
        <v>#VALUE!</v>
      </c>
      <c r="Q374" s="13" t="s">
        <v>54</v>
      </c>
      <c r="R374" s="13" t="s">
        <v>55</v>
      </c>
      <c r="S374" s="122" t="s">
        <v>1501</v>
      </c>
      <c r="T374" s="104"/>
      <c r="U374" s="104">
        <v>31134648</v>
      </c>
      <c r="V374" s="13" t="s">
        <v>1261</v>
      </c>
      <c r="W374" s="13"/>
      <c r="X374" s="14">
        <v>44896</v>
      </c>
      <c r="Y374" s="14">
        <v>45260</v>
      </c>
      <c r="Z374" s="14"/>
      <c r="AA374" s="13" t="s">
        <v>28</v>
      </c>
      <c r="AB374" s="65" t="s">
        <v>1262</v>
      </c>
      <c r="AC374" s="8">
        <v>2023</v>
      </c>
      <c r="AD374" s="8" t="s">
        <v>1158</v>
      </c>
    </row>
    <row r="375" spans="1:30" x14ac:dyDescent="0.25">
      <c r="A375" s="9" t="s">
        <v>108</v>
      </c>
      <c r="B375" s="98" t="s">
        <v>23</v>
      </c>
      <c r="C375" s="13" t="s">
        <v>1001</v>
      </c>
      <c r="D375" s="8" t="s">
        <v>1263</v>
      </c>
      <c r="E375" s="13">
        <f t="shared" si="10"/>
        <v>1</v>
      </c>
      <c r="F375" s="13" t="e">
        <f>VLOOKUP(D375,'[1]GESTIÓN CONTRAC FONAM NACION'!$AC:$AE,2,FALSE)</f>
        <v>#N/A</v>
      </c>
      <c r="G375" s="13" t="e">
        <f t="shared" si="11"/>
        <v>#N/A</v>
      </c>
      <c r="H375" s="89">
        <v>44896</v>
      </c>
      <c r="I375" s="39" t="s">
        <v>1264</v>
      </c>
      <c r="J375" s="23"/>
      <c r="K375" s="70" t="s">
        <v>1238</v>
      </c>
      <c r="L375" s="78" t="s">
        <v>1004</v>
      </c>
      <c r="M375" s="23"/>
      <c r="N375" s="23"/>
      <c r="O375" s="106">
        <v>1069827</v>
      </c>
      <c r="P375" s="100" t="e">
        <v>#VALUE!</v>
      </c>
      <c r="Q375" s="13" t="s">
        <v>54</v>
      </c>
      <c r="R375" s="13" t="s">
        <v>55</v>
      </c>
      <c r="S375" s="122" t="s">
        <v>1502</v>
      </c>
      <c r="T375" s="104"/>
      <c r="U375" s="104">
        <v>28679835</v>
      </c>
      <c r="V375" s="13" t="s">
        <v>1261</v>
      </c>
      <c r="W375" s="13"/>
      <c r="X375" s="14">
        <v>44896</v>
      </c>
      <c r="Y375" s="14">
        <v>45260</v>
      </c>
      <c r="Z375" s="14"/>
      <c r="AA375" s="13" t="s">
        <v>28</v>
      </c>
      <c r="AB375" s="65" t="s">
        <v>1265</v>
      </c>
      <c r="AC375" s="8">
        <v>2023</v>
      </c>
      <c r="AD375" s="8" t="s">
        <v>1158</v>
      </c>
    </row>
    <row r="376" spans="1:30" x14ac:dyDescent="0.25">
      <c r="A376" s="9" t="s">
        <v>113</v>
      </c>
      <c r="B376" s="98" t="s">
        <v>23</v>
      </c>
      <c r="C376" s="13" t="s">
        <v>1001</v>
      </c>
      <c r="D376" s="8" t="s">
        <v>1266</v>
      </c>
      <c r="E376" s="13">
        <f t="shared" si="10"/>
        <v>1</v>
      </c>
      <c r="F376" s="13" t="e">
        <f>VLOOKUP(D376,'[1]GESTIÓN CONTRAC FONAM NACION'!$AC:$AE,2,FALSE)</f>
        <v>#N/A</v>
      </c>
      <c r="G376" s="13" t="e">
        <f t="shared" si="11"/>
        <v>#N/A</v>
      </c>
      <c r="H376" s="89">
        <v>44896</v>
      </c>
      <c r="I376" s="39" t="s">
        <v>1267</v>
      </c>
      <c r="J376" s="23"/>
      <c r="K376" s="70" t="s">
        <v>1238</v>
      </c>
      <c r="L376" s="78" t="s">
        <v>1004</v>
      </c>
      <c r="M376" s="23"/>
      <c r="N376" s="23"/>
      <c r="O376" s="106">
        <v>541452.44999999995</v>
      </c>
      <c r="P376" s="100" t="e">
        <v>#VALUE!</v>
      </c>
      <c r="Q376" s="13" t="s">
        <v>54</v>
      </c>
      <c r="R376" s="13" t="s">
        <v>55</v>
      </c>
      <c r="S376" s="122" t="s">
        <v>1503</v>
      </c>
      <c r="T376" s="104"/>
      <c r="U376" s="104">
        <v>21367665</v>
      </c>
      <c r="V376" s="13" t="s">
        <v>116</v>
      </c>
      <c r="W376" s="13"/>
      <c r="X376" s="14">
        <v>44896</v>
      </c>
      <c r="Y376" s="14">
        <v>45260</v>
      </c>
      <c r="Z376" s="14"/>
      <c r="AA376" s="13" t="s">
        <v>28</v>
      </c>
      <c r="AB376" s="65" t="s">
        <v>1268</v>
      </c>
      <c r="AC376" s="8">
        <v>2023</v>
      </c>
      <c r="AD376" s="8" t="s">
        <v>1158</v>
      </c>
    </row>
    <row r="377" spans="1:30" x14ac:dyDescent="0.25">
      <c r="A377" s="9" t="s">
        <v>118</v>
      </c>
      <c r="B377" s="98" t="s">
        <v>23</v>
      </c>
      <c r="C377" s="13" t="s">
        <v>1001</v>
      </c>
      <c r="D377" s="8" t="s">
        <v>1269</v>
      </c>
      <c r="E377" s="13">
        <f t="shared" si="10"/>
        <v>1</v>
      </c>
      <c r="F377" s="13" t="e">
        <f>VLOOKUP(D377,'[1]GESTIÓN CONTRAC FONAM NACION'!$AC:$AE,2,FALSE)</f>
        <v>#N/A</v>
      </c>
      <c r="G377" s="13" t="e">
        <f t="shared" si="11"/>
        <v>#N/A</v>
      </c>
      <c r="H377" s="89">
        <v>44897</v>
      </c>
      <c r="I377" s="39" t="s">
        <v>1270</v>
      </c>
      <c r="J377" s="23"/>
      <c r="K377" s="70" t="s">
        <v>1238</v>
      </c>
      <c r="L377" s="78" t="s">
        <v>1004</v>
      </c>
      <c r="M377" s="23"/>
      <c r="N377" s="23"/>
      <c r="O377" s="106">
        <v>674732</v>
      </c>
      <c r="P377" s="100" t="e">
        <v>#VALUE!</v>
      </c>
      <c r="Q377" s="13" t="s">
        <v>54</v>
      </c>
      <c r="R377" s="13" t="s">
        <v>55</v>
      </c>
      <c r="S377" s="122" t="s">
        <v>1504</v>
      </c>
      <c r="T377" s="104"/>
      <c r="U377" s="104">
        <v>38202471</v>
      </c>
      <c r="V377" s="13" t="s">
        <v>111</v>
      </c>
      <c r="W377" s="13"/>
      <c r="X377" s="14">
        <v>44897</v>
      </c>
      <c r="Y377" s="14">
        <v>45259</v>
      </c>
      <c r="Z377" s="15"/>
      <c r="AA377" s="13" t="s">
        <v>28</v>
      </c>
      <c r="AB377" s="65" t="s">
        <v>1271</v>
      </c>
      <c r="AC377" s="8">
        <v>2023</v>
      </c>
      <c r="AD377" s="8" t="s">
        <v>1158</v>
      </c>
    </row>
  </sheetData>
  <dataValidations count="42">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A2:A377" xr:uid="{00000000-0002-0000-0000-000000000000}">
      <formula1>0</formula1>
      <formula2>390</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67:K377" xr:uid="{00000000-0002-0000-0000-000001000000}">
      <formula1>$H$351050:$H$351071</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K343:K366" xr:uid="{00000000-0002-0000-0000-000002000000}">
      <formula1>$D$351050:$D$351056</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374:C377" xr:uid="{00000000-0002-0000-0000-000003000000}">
      <formula1>$I$351114:$I$352806</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367:C373" xr:uid="{00000000-0002-0000-0000-000004000000}">
      <formula1>$I$351223:$I$352915</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343:C366" xr:uid="{00000000-0002-0000-0000-000005000000}">
      <formula1>$I$351292:$I$352984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343:Q377" xr:uid="{00000000-0002-0000-0000-000006000000}">
      <formula1>$K$351050:$K$351054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K295:K316 K319:K342" xr:uid="{00000000-0002-0000-0000-000007000000}">
      <formula1>$D$350722:$D$350728</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337:C338 C340" xr:uid="{00000000-0002-0000-0000-000008000000}">
      <formula1>$I$350964:$I$352656</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295:C316" xr:uid="{00000000-0002-0000-0000-000009000000}">
      <formula1>$I$351145:$I$352837</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319 C324:C328 C322 C331" xr:uid="{00000000-0002-0000-0000-00000A000000}">
      <formula1>$I$351109:$I$352801</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320 C323 C333:C336 C341" xr:uid="{00000000-0002-0000-0000-00000B000000}">
      <formula1>$I$351125:$I$352817</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329:C330" xr:uid="{00000000-0002-0000-0000-00000C000000}">
      <formula1>$I$351153:$I$352845</formula1>
    </dataValidation>
    <dataValidation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O334" xr:uid="{00000000-0002-0000-0000-00000D000000}"/>
    <dataValidation allowBlank="1" showInputMessage="1" showErrorMessage="1" errorTitle="Entrada no válida" error="Por favor escriba un número" promptTitle="Escriba un número en esta casilla" prompt=" Registre el número de la cédula de ciudadanía o del RUT del Contratista SIN PUNTOS NI COMAS" sqref="O314 O316" xr:uid="{00000000-0002-0000-0000-00000E000000}"/>
    <dataValidation type="list" allowBlank="1" showInputMessage="1" showErrorMessage="1" errorTitle="Entrada no válida" error="Por favor seleccione un elemento de la lista" promptTitle="Seleccione un elemento de la lista" prompt=" Seleccione de la lista la NATURALEZA JURÍDICA del Contratista" sqref="Q295:Q316 Q319:Q342" xr:uid="{00000000-0002-0000-0000-00000F000000}">
      <formula1>$K$350722:$K$350726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332:U332" xr:uid="{00000000-0002-0000-0000-000010000000}">
      <formula1>$L$350722:$L$350727</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274 C276 C253:C254 C247:C250 C287:C289 C280:C285 C262 C271:C272 C292:C293 C317:C318 C2:C245" xr:uid="{00000000-0002-0000-0000-000011000000}">
      <formula1>#REF!</formula1>
    </dataValidation>
    <dataValidation allowBlank="1" showInputMessage="1" showErrorMessage="1" errorTitle="Entrada no válida" error="Por favor seleccione un elemento de la lista" promptTitle="Seleccione un elemento de la lista" prompt=" Seleccione de la lista el CÓDIGO SECOP conforme al objeto del Contrato." sqref="C275 C263:C265 C255:C261 C246 C273 C251:C252 C278:C279 C267:C269" xr:uid="{00000000-0002-0000-0000-000012000000}"/>
    <dataValidation type="date" allowBlank="1" showInputMessage="1" errorTitle="Entrada no válida" error="Por favor escriba una fecha válida (AAAA/MM/DD)" promptTitle="Ingrese una fecha (AAAA/MM/DD)" prompt=" Registre la fecha en la cual se SUSCRIBIÓ el contrato  (Formato AAAA/MM/DD)." sqref="I69 I83 H269:H270 H272:H293 H148:H267 H295:H377 H2:H146" xr:uid="{00000000-0002-0000-0000-000013000000}">
      <formula1>1900/1/1</formula1>
      <formula2>3000/1/1</formula2>
    </dataValidation>
    <dataValidation type="textLength" allowBlank="1" showInputMessage="1" error="Escriba un texto  Maximo 390 Caracteres" promptTitle="Cualquier contenido Maximo 390 Caracteres" prompt=" Registre de manera breve el OBJETO del contrato. (MÁX 390 CARACTERES)." sqref="I248:I249 I252:I253 I287 I273 I275 I281:I282 I264:I266 V54 V57:V58 V65:V71 V85:V87 V74:V77 V79:V83 V269:V270 V2:V8 V89:V98 V251:V267 V60:V62 V272:V276 V10:V22 V148:V176 V178:V185 V187:V192 V25:V52 V278:V293 V194:V249 I324 I335 V295:V304 V306:V364 I367 V367:V377 V100:V146" xr:uid="{00000000-0002-0000-0000-000014000000}">
      <formula1>0</formula1>
      <formula2>390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D256 D342 S261:U261 S331:U331 S327:U327 D281" xr:uid="{00000000-0002-0000-0000-000015000000}">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D28:G28 D62:G62 D45:D46 D57:D58 D69:D70 D67:G67 D35:D36 D75:G75 D103:G103 D107:G107 D153:G153 D131:G131 D114:D116 D122:D123 D278:G278 D269:D270 D331:G331 D5 D8:D9 D127:D129 D248:D249 D273:D274 D252:D255 D280:D282 D257:D258 D264:D267 D284:D285 D260:D262 D287:D291 D302:G302 D311:G311 D321:D328 D314:G314 D316:G316 D334:D335 D318:G318 D372:G372 D337:D342 D77:G77 D2:D3 E29:G29 E76:G76 E315:G315 E317:G317 E2:G27 D30:G30 E31:G61 E63:G66 E68:G74 E78:G102 E104:G106 E108:G130 E132:G152 E154:G277 E279:G301 E303:G310 E312:G313 E319:G330 E332:G371 E373:G377" xr:uid="{00000000-0002-0000-0000-000016000000}">
      <formula1>0</formula1>
      <formula2>390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Z292 X293 X272:X291 X2:X17 X269:X270 Y136 X148:X267 X334:X377 X295:X332 Z343 X19:X146" xr:uid="{00000000-0002-0000-0000-00001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K317:K318 K2:K293" xr:uid="{00000000-0002-0000-0000-000018000000}">
      <formula1>#REF!</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K294" xr:uid="{00000000-0002-0000-0000-000019000000}">
      <formula1>$D$350778:$D$350784</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290:C291 C286" xr:uid="{00000000-0002-0000-0000-00001A000000}">
      <formula1>$I$351048:$I$352740</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266" xr:uid="{00000000-0002-0000-0000-00001B000000}">
      <formula1>$I$351043:$I$352735</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270" xr:uid="{00000000-0002-0000-0000-00001C000000}">
      <formula1>$I$351129:$I$352821</formula1>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A269:AA291 AA246:AA266 AA293 L271:L293 AA319:AA342 L332:L342 AA367:AA377 O361 L367:L377 P2:P342" xr:uid="{00000000-0002-0000-0000-00001D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O257:O258 O281 O273:O274 O260 O278:O279 O336:O340 O342 O331" xr:uid="{00000000-0002-0000-0000-00001E000000}">
      <formula1>-2147483647</formula1>
      <formula2>2147483647</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O2:O5 O65 O70:O71 O28 O77:O78 O75 O103 O114:O116 O152:O153 O138 O73 O122:O123 O142:O143 O134 O136 O131 O53:O62 O224 O35:O51 O211 O8:O9 O127:O129 O177 O184:O185 O203:O205 S106:U107 S77:U77 S35:U36 S28:U28 S8:U9 S131:U131 S45:U46 S57:U58 S69:U70 S62:U62 S67:U67 S5:U5 S127:U129 S103:U103 S152:U153 S75:U75 S138:U138 S73:U73 S185:U185 S122:U123 S142:U143 S134:U134 S224:U224 S272:U291 S114:U116 S2:U3 S266:U267 S257:U258 S177:U177 S211:U211 S203:U205 S246:U255 S260:U260 S262:U264 S269:U269 O313 O311 O318 S302:U302 S314:U314 S311:U311 S316:U316 S328:U330 S318:U326 S336:U342 O367 S372:U372 S364:U366 S360:U362" xr:uid="{00000000-0002-0000-0000-00001F000000}">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317:Q318 S317:U317 Q2:Q293" xr:uid="{00000000-0002-0000-0000-000020000000}">
      <formula1>#REF!</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294" xr:uid="{00000000-0002-0000-0000-000021000000}">
      <formula1>$K$350778:$K$350782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2:R377" xr:uid="{00000000-0002-0000-0000-000022000000}">
      <formula1>$L$350281:$L$350286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S65:U65"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S270:U270 S256:U256 S265:U265" xr:uid="{00000000-0002-0000-0000-000024000000}">
      <formula1>-999999999</formula1>
      <formula2>999999999</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W16 W278:W280 W282:W291 W22:W24 W18:W20 W293 W27 W272:W276 W10 W29:W52 W148:W254 W333:W335 W339:W341 W337 W330:W331 W310:W328 W344:W359 W77:W146" xr:uid="{00000000-0002-0000-0000-000025000000}">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X292:Y292 W343" xr:uid="{00000000-0002-0000-0000-000026000000}">
      <formula1>-2147483647</formula1>
      <formula2>2147483647</formula2>
    </dataValidation>
    <dataValidation type="textLength" allowBlank="1" showInputMessage="1" error="Escriba un texto  Maximo 390 Caracteres" promptTitle="Cualquier contenido Maximo 390 Caracteres" prompt=" Registre el número de la CÉDULA DE EXTRANJERÍA del Supervisor, SIN PUNTOS NI COMAS." sqref="W269:W270 W17 W28 W277 W281 W11:W15 W2:W9 W21 W25:W26 W75:W76 W68 W292 W53:W63 W72 W255:W267 W329 W308:W309 W342 W336 W338 W361:W377" xr:uid="{00000000-0002-0000-0000-000027000000}">
      <formula1>0</formula1>
      <formula2>390</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Y293 Y269:Y270 Y272:Y291 Y137:Y267 Y295:Y377 Y2:Y135" xr:uid="{00000000-0002-0000-0000-000028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Z272:Z291 Z269:Z270 Z148:Z267 Z293:Z342 Z344:Z376 Z2:Z146" xr:uid="{00000000-0002-0000-0000-000029000000}">
      <formula1>1900/1/1</formula1>
      <formula2>3000/1/1</formula2>
    </dataValidation>
  </dataValidations>
  <hyperlinks>
    <hyperlink ref="AB88" r:id="rId1" xr:uid="{00000000-0004-0000-0000-000000000000}"/>
    <hyperlink ref="AB96" r:id="rId2" xr:uid="{00000000-0004-0000-0000-000001000000}"/>
    <hyperlink ref="AB184" r:id="rId3" xr:uid="{00000000-0004-0000-0000-000002000000}"/>
    <hyperlink ref="AB200" r:id="rId4" xr:uid="{00000000-0004-0000-0000-000003000000}"/>
    <hyperlink ref="AB238" r:id="rId5" xr:uid="{00000000-0004-0000-0000-000004000000}"/>
    <hyperlink ref="AB239" r:id="rId6" xr:uid="{00000000-0004-0000-0000-000005000000}"/>
    <hyperlink ref="AB320" r:id="rId7" xr:uid="{00000000-0004-0000-0000-000006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Z269"/>
  <sheetViews>
    <sheetView tabSelected="1" workbookViewId="0">
      <pane ySplit="1" topLeftCell="A2" activePane="bottomLeft" state="frozen"/>
      <selection pane="bottomLeft" activeCell="A2" sqref="A2"/>
    </sheetView>
  </sheetViews>
  <sheetFormatPr baseColWidth="10" defaultRowHeight="15" x14ac:dyDescent="0.25"/>
  <cols>
    <col min="1" max="1" width="47.85546875" customWidth="1"/>
    <col min="4" max="4" width="78.85546875" bestFit="1" customWidth="1"/>
    <col min="5" max="5" width="14.7109375" bestFit="1" customWidth="1"/>
    <col min="6" max="6" width="18.28515625" customWidth="1"/>
    <col min="12" max="13" width="21.28515625" bestFit="1" customWidth="1"/>
    <col min="16" max="16" width="13.5703125" bestFit="1" customWidth="1"/>
    <col min="17" max="17" width="17.85546875" bestFit="1" customWidth="1"/>
    <col min="19" max="19" width="11.5703125" bestFit="1" customWidth="1"/>
    <col min="20" max="22" width="14.7109375" bestFit="1" customWidth="1"/>
    <col min="25" max="25" width="11.5703125" bestFit="1" customWidth="1"/>
  </cols>
  <sheetData>
    <row r="1" spans="1:26" ht="56.25" x14ac:dyDescent="0.25">
      <c r="A1" s="1" t="s">
        <v>0</v>
      </c>
      <c r="B1" s="2" t="s">
        <v>1</v>
      </c>
      <c r="C1" s="3" t="s">
        <v>2</v>
      </c>
      <c r="D1" s="1" t="s">
        <v>3</v>
      </c>
      <c r="E1" s="2" t="s">
        <v>4</v>
      </c>
      <c r="F1" s="2" t="s">
        <v>5</v>
      </c>
      <c r="G1" s="2" t="s">
        <v>45</v>
      </c>
      <c r="H1" s="2" t="s">
        <v>6</v>
      </c>
      <c r="I1" s="2" t="s">
        <v>7</v>
      </c>
      <c r="J1" s="1" t="s">
        <v>8</v>
      </c>
      <c r="K1" s="18" t="s">
        <v>46</v>
      </c>
      <c r="L1" s="2" t="s">
        <v>47</v>
      </c>
      <c r="M1" s="4" t="s">
        <v>9</v>
      </c>
      <c r="N1" s="5" t="s">
        <v>10</v>
      </c>
      <c r="O1" s="5" t="s">
        <v>11</v>
      </c>
      <c r="P1" s="113" t="s">
        <v>1273</v>
      </c>
      <c r="Q1" s="6" t="s">
        <v>13</v>
      </c>
      <c r="R1" s="2" t="s">
        <v>14</v>
      </c>
      <c r="S1" s="3" t="s">
        <v>15</v>
      </c>
      <c r="T1" s="2" t="s">
        <v>16</v>
      </c>
      <c r="U1" s="2" t="s">
        <v>17</v>
      </c>
      <c r="V1" s="1" t="s">
        <v>18</v>
      </c>
      <c r="W1" s="1" t="s">
        <v>19</v>
      </c>
      <c r="X1" s="7" t="s">
        <v>20</v>
      </c>
      <c r="Y1" s="19" t="s">
        <v>21</v>
      </c>
      <c r="Z1" s="20" t="s">
        <v>48</v>
      </c>
    </row>
    <row r="2" spans="1:26" x14ac:dyDescent="0.25">
      <c r="A2" s="216" t="s">
        <v>2169</v>
      </c>
      <c r="B2" s="220" t="s">
        <v>23</v>
      </c>
      <c r="C2" s="216" t="s">
        <v>49</v>
      </c>
      <c r="D2" s="224" t="s">
        <v>1513</v>
      </c>
      <c r="E2" s="217">
        <v>45313</v>
      </c>
      <c r="F2" s="218" t="s">
        <v>1955</v>
      </c>
      <c r="G2" s="237" t="s">
        <v>1518</v>
      </c>
      <c r="H2" s="216" t="s">
        <v>52</v>
      </c>
      <c r="I2" s="238" t="s">
        <v>53</v>
      </c>
      <c r="J2" s="216" t="s">
        <v>1519</v>
      </c>
      <c r="K2" s="237">
        <v>80111600</v>
      </c>
      <c r="L2" s="239">
        <v>5693195</v>
      </c>
      <c r="M2" s="240">
        <v>64333103</v>
      </c>
      <c r="N2" s="216" t="s">
        <v>54</v>
      </c>
      <c r="O2" s="216" t="s">
        <v>1520</v>
      </c>
      <c r="P2" s="219">
        <v>1064980608</v>
      </c>
      <c r="Q2" s="218" t="s">
        <v>2401</v>
      </c>
      <c r="R2" s="216" t="s">
        <v>27</v>
      </c>
      <c r="S2" s="216">
        <v>343</v>
      </c>
      <c r="T2" s="217">
        <v>45313</v>
      </c>
      <c r="U2" s="217">
        <v>45656</v>
      </c>
      <c r="V2" s="217"/>
      <c r="W2" s="218" t="s">
        <v>28</v>
      </c>
      <c r="X2" s="241" t="s">
        <v>2415</v>
      </c>
      <c r="Y2" s="220">
        <v>2024</v>
      </c>
      <c r="Z2" s="220" t="s">
        <v>23</v>
      </c>
    </row>
    <row r="3" spans="1:26" x14ac:dyDescent="0.25">
      <c r="A3" s="216" t="s">
        <v>2170</v>
      </c>
      <c r="B3" s="220" t="s">
        <v>23</v>
      </c>
      <c r="C3" s="216" t="s">
        <v>49</v>
      </c>
      <c r="D3" s="220" t="s">
        <v>1868</v>
      </c>
      <c r="E3" s="217">
        <v>45313</v>
      </c>
      <c r="F3" s="218" t="s">
        <v>1956</v>
      </c>
      <c r="G3" s="237" t="s">
        <v>1518</v>
      </c>
      <c r="H3" s="216" t="s">
        <v>52</v>
      </c>
      <c r="I3" s="238" t="s">
        <v>53</v>
      </c>
      <c r="J3" s="216" t="s">
        <v>1519</v>
      </c>
      <c r="K3" s="237">
        <v>80111600</v>
      </c>
      <c r="L3" s="239">
        <v>5693195</v>
      </c>
      <c r="M3" s="240">
        <v>64333104</v>
      </c>
      <c r="N3" s="216" t="s">
        <v>54</v>
      </c>
      <c r="O3" s="216" t="s">
        <v>1520</v>
      </c>
      <c r="P3" s="242">
        <v>43926348</v>
      </c>
      <c r="Q3" s="216" t="s">
        <v>2401</v>
      </c>
      <c r="R3" s="216" t="s">
        <v>27</v>
      </c>
      <c r="S3" s="216">
        <v>343</v>
      </c>
      <c r="T3" s="217">
        <v>45313</v>
      </c>
      <c r="U3" s="217">
        <v>45656</v>
      </c>
      <c r="V3" s="217"/>
      <c r="W3" s="218" t="s">
        <v>28</v>
      </c>
      <c r="X3" s="241" t="s">
        <v>2416</v>
      </c>
      <c r="Y3" s="218">
        <v>2024</v>
      </c>
      <c r="Z3" s="220" t="s">
        <v>23</v>
      </c>
    </row>
    <row r="4" spans="1:26" x14ac:dyDescent="0.25">
      <c r="A4" s="216" t="s">
        <v>2171</v>
      </c>
      <c r="B4" s="220" t="s">
        <v>23</v>
      </c>
      <c r="C4" s="216" t="s">
        <v>49</v>
      </c>
      <c r="D4" s="220" t="s">
        <v>62</v>
      </c>
      <c r="E4" s="217">
        <v>45313</v>
      </c>
      <c r="F4" s="218" t="s">
        <v>1957</v>
      </c>
      <c r="G4" s="237" t="s">
        <v>1518</v>
      </c>
      <c r="H4" s="216" t="s">
        <v>52</v>
      </c>
      <c r="I4" s="238" t="s">
        <v>53</v>
      </c>
      <c r="J4" s="216" t="s">
        <v>1519</v>
      </c>
      <c r="K4" s="237">
        <v>80111600</v>
      </c>
      <c r="L4" s="239">
        <v>6347913</v>
      </c>
      <c r="M4" s="240">
        <v>71731416.900000006</v>
      </c>
      <c r="N4" s="216" t="s">
        <v>54</v>
      </c>
      <c r="O4" s="216" t="s">
        <v>1520</v>
      </c>
      <c r="P4" s="242">
        <v>1017125021</v>
      </c>
      <c r="Q4" s="216" t="s">
        <v>2401</v>
      </c>
      <c r="R4" s="216" t="s">
        <v>27</v>
      </c>
      <c r="S4" s="216">
        <v>343</v>
      </c>
      <c r="T4" s="217">
        <v>45313</v>
      </c>
      <c r="U4" s="217">
        <v>45656</v>
      </c>
      <c r="V4" s="217"/>
      <c r="W4" s="218" t="s">
        <v>28</v>
      </c>
      <c r="X4" s="241" t="s">
        <v>2417</v>
      </c>
      <c r="Y4" s="218">
        <v>2024</v>
      </c>
      <c r="Z4" s="220" t="s">
        <v>23</v>
      </c>
    </row>
    <row r="5" spans="1:26" x14ac:dyDescent="0.25">
      <c r="A5" s="216" t="s">
        <v>2172</v>
      </c>
      <c r="B5" s="220" t="s">
        <v>23</v>
      </c>
      <c r="C5" s="216" t="s">
        <v>49</v>
      </c>
      <c r="D5" s="220" t="s">
        <v>137</v>
      </c>
      <c r="E5" s="217">
        <v>45313</v>
      </c>
      <c r="F5" s="218" t="s">
        <v>1958</v>
      </c>
      <c r="G5" s="237" t="s">
        <v>1518</v>
      </c>
      <c r="H5" s="216" t="s">
        <v>52</v>
      </c>
      <c r="I5" s="238" t="s">
        <v>53</v>
      </c>
      <c r="J5" s="216" t="s">
        <v>1519</v>
      </c>
      <c r="K5" s="237">
        <v>80111600</v>
      </c>
      <c r="L5" s="239">
        <v>5693195</v>
      </c>
      <c r="M5" s="240">
        <v>64333104</v>
      </c>
      <c r="N5" s="216" t="s">
        <v>54</v>
      </c>
      <c r="O5" s="216" t="s">
        <v>1520</v>
      </c>
      <c r="P5" s="242">
        <v>1128435853</v>
      </c>
      <c r="Q5" s="216" t="s">
        <v>2401</v>
      </c>
      <c r="R5" s="216" t="s">
        <v>27</v>
      </c>
      <c r="S5" s="216">
        <v>343</v>
      </c>
      <c r="T5" s="217">
        <v>45313</v>
      </c>
      <c r="U5" s="217">
        <v>45656</v>
      </c>
      <c r="V5" s="217"/>
      <c r="W5" s="218" t="s">
        <v>28</v>
      </c>
      <c r="X5" s="241" t="s">
        <v>2418</v>
      </c>
      <c r="Y5" s="218">
        <v>2024</v>
      </c>
      <c r="Z5" s="220" t="s">
        <v>23</v>
      </c>
    </row>
    <row r="6" spans="1:26" x14ac:dyDescent="0.25">
      <c r="A6" s="216" t="s">
        <v>2173</v>
      </c>
      <c r="B6" s="220" t="s">
        <v>23</v>
      </c>
      <c r="C6" s="216" t="s">
        <v>49</v>
      </c>
      <c r="D6" s="220" t="s">
        <v>59</v>
      </c>
      <c r="E6" s="217">
        <v>45314</v>
      </c>
      <c r="F6" s="218" t="s">
        <v>1959</v>
      </c>
      <c r="G6" s="237" t="s">
        <v>1518</v>
      </c>
      <c r="H6" s="216" t="s">
        <v>52</v>
      </c>
      <c r="I6" s="238" t="s">
        <v>53</v>
      </c>
      <c r="J6" s="216" t="s">
        <v>1519</v>
      </c>
      <c r="K6" s="237">
        <v>80111600</v>
      </c>
      <c r="L6" s="239">
        <v>5106004</v>
      </c>
      <c r="M6" s="240">
        <v>57527645</v>
      </c>
      <c r="N6" s="216" t="s">
        <v>54</v>
      </c>
      <c r="O6" s="216" t="s">
        <v>1520</v>
      </c>
      <c r="P6" s="242">
        <v>1036610456</v>
      </c>
      <c r="Q6" s="216" t="s">
        <v>2401</v>
      </c>
      <c r="R6" s="216" t="s">
        <v>27</v>
      </c>
      <c r="S6" s="216">
        <v>342</v>
      </c>
      <c r="T6" s="217">
        <v>45314</v>
      </c>
      <c r="U6" s="217">
        <v>45656</v>
      </c>
      <c r="V6" s="217"/>
      <c r="W6" s="218" t="s">
        <v>28</v>
      </c>
      <c r="X6" s="241" t="s">
        <v>2419</v>
      </c>
      <c r="Y6" s="218">
        <v>2024</v>
      </c>
      <c r="Z6" s="220" t="s">
        <v>23</v>
      </c>
    </row>
    <row r="7" spans="1:26" x14ac:dyDescent="0.25">
      <c r="A7" s="216" t="s">
        <v>2174</v>
      </c>
      <c r="B7" s="220" t="s">
        <v>23</v>
      </c>
      <c r="C7" s="216" t="s">
        <v>49</v>
      </c>
      <c r="D7" s="218" t="s">
        <v>1155</v>
      </c>
      <c r="E7" s="217">
        <v>45314</v>
      </c>
      <c r="F7" s="218" t="s">
        <v>1960</v>
      </c>
      <c r="G7" s="237" t="s">
        <v>2168</v>
      </c>
      <c r="H7" s="216" t="s">
        <v>52</v>
      </c>
      <c r="I7" s="238" t="s">
        <v>53</v>
      </c>
      <c r="J7" s="216" t="s">
        <v>1519</v>
      </c>
      <c r="K7" s="237">
        <v>80111601</v>
      </c>
      <c r="L7" s="239">
        <v>2680096</v>
      </c>
      <c r="M7" s="240">
        <v>30195748</v>
      </c>
      <c r="N7" s="216" t="s">
        <v>54</v>
      </c>
      <c r="O7" s="216" t="s">
        <v>1520</v>
      </c>
      <c r="P7" s="243">
        <v>22193901</v>
      </c>
      <c r="Q7" s="216" t="s">
        <v>2401</v>
      </c>
      <c r="R7" s="216" t="s">
        <v>27</v>
      </c>
      <c r="S7" s="216">
        <v>342</v>
      </c>
      <c r="T7" s="217">
        <v>45314</v>
      </c>
      <c r="U7" s="217">
        <v>45656</v>
      </c>
      <c r="V7" s="217"/>
      <c r="W7" s="218" t="s">
        <v>28</v>
      </c>
      <c r="X7" s="241" t="s">
        <v>2420</v>
      </c>
      <c r="Y7" s="218">
        <v>2024</v>
      </c>
      <c r="Z7" s="220" t="s">
        <v>23</v>
      </c>
    </row>
    <row r="8" spans="1:26" x14ac:dyDescent="0.25">
      <c r="A8" s="216" t="s">
        <v>2175</v>
      </c>
      <c r="B8" s="220" t="s">
        <v>23</v>
      </c>
      <c r="C8" s="216" t="s">
        <v>49</v>
      </c>
      <c r="D8" s="220" t="s">
        <v>734</v>
      </c>
      <c r="E8" s="217">
        <v>45314</v>
      </c>
      <c r="F8" s="218" t="s">
        <v>1961</v>
      </c>
      <c r="G8" s="237" t="s">
        <v>1518</v>
      </c>
      <c r="H8" s="216" t="s">
        <v>52</v>
      </c>
      <c r="I8" s="238" t="s">
        <v>53</v>
      </c>
      <c r="J8" s="216" t="s">
        <v>1519</v>
      </c>
      <c r="K8" s="237">
        <v>80111600</v>
      </c>
      <c r="L8" s="239">
        <v>5693195</v>
      </c>
      <c r="M8" s="240">
        <v>64143330</v>
      </c>
      <c r="N8" s="216" t="s">
        <v>54</v>
      </c>
      <c r="O8" s="216" t="s">
        <v>1520</v>
      </c>
      <c r="P8" s="242">
        <v>1085933613</v>
      </c>
      <c r="Q8" s="216" t="s">
        <v>2401</v>
      </c>
      <c r="R8" s="216" t="s">
        <v>27</v>
      </c>
      <c r="S8" s="216">
        <v>342</v>
      </c>
      <c r="T8" s="217">
        <v>45314</v>
      </c>
      <c r="U8" s="217">
        <v>45656</v>
      </c>
      <c r="V8" s="217"/>
      <c r="W8" s="218" t="s">
        <v>28</v>
      </c>
      <c r="X8" s="241" t="s">
        <v>2421</v>
      </c>
      <c r="Y8" s="218">
        <v>2024</v>
      </c>
      <c r="Z8" s="220" t="s">
        <v>23</v>
      </c>
    </row>
    <row r="9" spans="1:26" x14ac:dyDescent="0.25">
      <c r="A9" s="216" t="s">
        <v>2176</v>
      </c>
      <c r="B9" s="220" t="s">
        <v>23</v>
      </c>
      <c r="C9" s="216" t="s">
        <v>49</v>
      </c>
      <c r="D9" s="220" t="s">
        <v>140</v>
      </c>
      <c r="E9" s="217">
        <v>45315</v>
      </c>
      <c r="F9" s="218" t="s">
        <v>1962</v>
      </c>
      <c r="G9" s="237" t="s">
        <v>1518</v>
      </c>
      <c r="H9" s="216" t="s">
        <v>52</v>
      </c>
      <c r="I9" s="238" t="s">
        <v>53</v>
      </c>
      <c r="J9" s="216" t="s">
        <v>1519</v>
      </c>
      <c r="K9" s="237">
        <v>80111600</v>
      </c>
      <c r="L9" s="239">
        <v>7014443</v>
      </c>
      <c r="M9" s="240">
        <v>78795576</v>
      </c>
      <c r="N9" s="216" t="s">
        <v>54</v>
      </c>
      <c r="O9" s="216" t="s">
        <v>1520</v>
      </c>
      <c r="P9" s="242">
        <v>75101063</v>
      </c>
      <c r="Q9" s="216" t="s">
        <v>2401</v>
      </c>
      <c r="R9" s="216" t="s">
        <v>27</v>
      </c>
      <c r="S9" s="216">
        <v>341</v>
      </c>
      <c r="T9" s="217">
        <v>45315</v>
      </c>
      <c r="U9" s="217">
        <v>45656</v>
      </c>
      <c r="V9" s="217"/>
      <c r="W9" s="218" t="s">
        <v>28</v>
      </c>
      <c r="X9" s="241" t="s">
        <v>2422</v>
      </c>
      <c r="Y9" s="218">
        <v>2024</v>
      </c>
      <c r="Z9" s="220" t="s">
        <v>23</v>
      </c>
    </row>
    <row r="10" spans="1:26" x14ac:dyDescent="0.25">
      <c r="A10" s="216" t="s">
        <v>2177</v>
      </c>
      <c r="B10" s="220" t="s">
        <v>23</v>
      </c>
      <c r="C10" s="216" t="s">
        <v>49</v>
      </c>
      <c r="D10" s="220" t="s">
        <v>1869</v>
      </c>
      <c r="E10" s="217">
        <v>45315</v>
      </c>
      <c r="F10" s="218" t="s">
        <v>1963</v>
      </c>
      <c r="G10" s="237" t="s">
        <v>1518</v>
      </c>
      <c r="H10" s="216" t="s">
        <v>52</v>
      </c>
      <c r="I10" s="238" t="s">
        <v>53</v>
      </c>
      <c r="J10" s="216" t="s">
        <v>1519</v>
      </c>
      <c r="K10" s="237">
        <v>80111600</v>
      </c>
      <c r="L10" s="239">
        <v>5106004</v>
      </c>
      <c r="M10" s="240">
        <v>56846845</v>
      </c>
      <c r="N10" s="216" t="s">
        <v>54</v>
      </c>
      <c r="O10" s="216" t="s">
        <v>1520</v>
      </c>
      <c r="P10" s="242">
        <v>1066518056</v>
      </c>
      <c r="Q10" s="216" t="s">
        <v>2401</v>
      </c>
      <c r="R10" s="216" t="s">
        <v>27</v>
      </c>
      <c r="S10" s="216">
        <v>341</v>
      </c>
      <c r="T10" s="217">
        <v>45315</v>
      </c>
      <c r="U10" s="217">
        <v>45656</v>
      </c>
      <c r="V10" s="217"/>
      <c r="W10" s="218" t="s">
        <v>28</v>
      </c>
      <c r="X10" s="241" t="s">
        <v>2423</v>
      </c>
      <c r="Y10" s="218">
        <v>2024</v>
      </c>
      <c r="Z10" s="220" t="s">
        <v>23</v>
      </c>
    </row>
    <row r="11" spans="1:26" x14ac:dyDescent="0.25">
      <c r="A11" s="216" t="s">
        <v>2178</v>
      </c>
      <c r="B11" s="220" t="s">
        <v>23</v>
      </c>
      <c r="C11" s="216" t="s">
        <v>49</v>
      </c>
      <c r="D11" s="220" t="s">
        <v>717</v>
      </c>
      <c r="E11" s="217">
        <v>45317</v>
      </c>
      <c r="F11" s="218" t="s">
        <v>1964</v>
      </c>
      <c r="G11" s="237" t="s">
        <v>2168</v>
      </c>
      <c r="H11" s="216" t="s">
        <v>52</v>
      </c>
      <c r="I11" s="238" t="s">
        <v>53</v>
      </c>
      <c r="J11" s="216" t="s">
        <v>1519</v>
      </c>
      <c r="K11" s="237">
        <v>80111601</v>
      </c>
      <c r="L11" s="239">
        <v>3226850</v>
      </c>
      <c r="M11" s="240">
        <v>35387788</v>
      </c>
      <c r="N11" s="216" t="s">
        <v>54</v>
      </c>
      <c r="O11" s="216" t="s">
        <v>1520</v>
      </c>
      <c r="P11" s="220">
        <v>1130623796</v>
      </c>
      <c r="Q11" s="216" t="s">
        <v>2401</v>
      </c>
      <c r="R11" s="215" t="s">
        <v>1225</v>
      </c>
      <c r="S11" s="216">
        <v>339</v>
      </c>
      <c r="T11" s="217">
        <v>45317</v>
      </c>
      <c r="U11" s="217">
        <v>45656</v>
      </c>
      <c r="V11" s="217"/>
      <c r="W11" s="218" t="s">
        <v>28</v>
      </c>
      <c r="X11" s="241" t="s">
        <v>2424</v>
      </c>
      <c r="Y11" s="218">
        <v>2024</v>
      </c>
      <c r="Z11" s="220" t="s">
        <v>23</v>
      </c>
    </row>
    <row r="12" spans="1:26" x14ac:dyDescent="0.25">
      <c r="A12" s="216" t="s">
        <v>2179</v>
      </c>
      <c r="B12" s="220" t="s">
        <v>23</v>
      </c>
      <c r="C12" s="216" t="s">
        <v>49</v>
      </c>
      <c r="D12" s="216" t="s">
        <v>161</v>
      </c>
      <c r="E12" s="217">
        <v>45323</v>
      </c>
      <c r="F12" s="218" t="s">
        <v>1965</v>
      </c>
      <c r="G12" s="237" t="s">
        <v>2168</v>
      </c>
      <c r="H12" s="216" t="s">
        <v>52</v>
      </c>
      <c r="I12" s="238" t="s">
        <v>53</v>
      </c>
      <c r="J12" s="216" t="s">
        <v>1519</v>
      </c>
      <c r="K12" s="237">
        <v>80111601</v>
      </c>
      <c r="L12" s="221">
        <v>2084129</v>
      </c>
      <c r="M12" s="244">
        <v>22925419</v>
      </c>
      <c r="N12" s="216" t="s">
        <v>54</v>
      </c>
      <c r="O12" s="216" t="s">
        <v>1520</v>
      </c>
      <c r="P12" s="219">
        <v>1104698887</v>
      </c>
      <c r="Q12" s="216" t="s">
        <v>2401</v>
      </c>
      <c r="R12" s="216" t="s">
        <v>94</v>
      </c>
      <c r="S12" s="216">
        <v>333</v>
      </c>
      <c r="T12" s="217">
        <v>45323</v>
      </c>
      <c r="U12" s="217">
        <v>45656</v>
      </c>
      <c r="V12" s="217"/>
      <c r="W12" s="218" t="s">
        <v>28</v>
      </c>
      <c r="X12" s="241" t="s">
        <v>2425</v>
      </c>
      <c r="Y12" s="218">
        <v>2024</v>
      </c>
      <c r="Z12" s="220" t="s">
        <v>23</v>
      </c>
    </row>
    <row r="13" spans="1:26" x14ac:dyDescent="0.25">
      <c r="A13" s="216" t="s">
        <v>2180</v>
      </c>
      <c r="B13" s="220" t="s">
        <v>23</v>
      </c>
      <c r="C13" s="216" t="s">
        <v>49</v>
      </c>
      <c r="D13" s="220" t="s">
        <v>818</v>
      </c>
      <c r="E13" s="217">
        <v>45320</v>
      </c>
      <c r="F13" s="218" t="s">
        <v>1966</v>
      </c>
      <c r="G13" s="237" t="s">
        <v>2168</v>
      </c>
      <c r="H13" s="216" t="s">
        <v>52</v>
      </c>
      <c r="I13" s="238" t="s">
        <v>53</v>
      </c>
      <c r="J13" s="216" t="s">
        <v>1519</v>
      </c>
      <c r="K13" s="237">
        <v>80111601</v>
      </c>
      <c r="L13" s="239">
        <v>2084129</v>
      </c>
      <c r="M13" s="240">
        <v>20321034</v>
      </c>
      <c r="N13" s="216" t="s">
        <v>54</v>
      </c>
      <c r="O13" s="216" t="s">
        <v>1520</v>
      </c>
      <c r="P13" s="242">
        <v>9976187</v>
      </c>
      <c r="Q13" s="216" t="s">
        <v>2401</v>
      </c>
      <c r="R13" s="216" t="s">
        <v>94</v>
      </c>
      <c r="S13" s="216">
        <v>336</v>
      </c>
      <c r="T13" s="217">
        <v>45320</v>
      </c>
      <c r="U13" s="217">
        <v>45656</v>
      </c>
      <c r="V13" s="217"/>
      <c r="W13" s="218" t="s">
        <v>28</v>
      </c>
      <c r="X13" s="241" t="s">
        <v>2426</v>
      </c>
      <c r="Y13" s="218">
        <v>2024</v>
      </c>
      <c r="Z13" s="220" t="s">
        <v>23</v>
      </c>
    </row>
    <row r="14" spans="1:26" x14ac:dyDescent="0.25">
      <c r="A14" s="216" t="s">
        <v>2181</v>
      </c>
      <c r="B14" s="220" t="s">
        <v>23</v>
      </c>
      <c r="C14" s="216" t="s">
        <v>49</v>
      </c>
      <c r="D14" s="220" t="s">
        <v>248</v>
      </c>
      <c r="E14" s="217">
        <v>45321</v>
      </c>
      <c r="F14" s="218" t="s">
        <v>1967</v>
      </c>
      <c r="G14" s="237" t="s">
        <v>2168</v>
      </c>
      <c r="H14" s="216" t="s">
        <v>52</v>
      </c>
      <c r="I14" s="238" t="s">
        <v>53</v>
      </c>
      <c r="J14" s="216" t="s">
        <v>1519</v>
      </c>
      <c r="K14" s="237">
        <v>80111601</v>
      </c>
      <c r="L14" s="239">
        <v>1836238</v>
      </c>
      <c r="M14" s="240">
        <v>20259826</v>
      </c>
      <c r="N14" s="216" t="s">
        <v>54</v>
      </c>
      <c r="O14" s="216" t="s">
        <v>1520</v>
      </c>
      <c r="P14" s="242">
        <v>1081699348</v>
      </c>
      <c r="Q14" s="216" t="s">
        <v>2401</v>
      </c>
      <c r="R14" s="216" t="s">
        <v>874</v>
      </c>
      <c r="S14" s="216">
        <v>335</v>
      </c>
      <c r="T14" s="217">
        <v>45321</v>
      </c>
      <c r="U14" s="217">
        <v>45656</v>
      </c>
      <c r="V14" s="217"/>
      <c r="W14" s="218" t="s">
        <v>28</v>
      </c>
      <c r="X14" s="241" t="s">
        <v>2427</v>
      </c>
      <c r="Y14" s="218">
        <v>2024</v>
      </c>
      <c r="Z14" s="220" t="s">
        <v>23</v>
      </c>
    </row>
    <row r="15" spans="1:26" x14ac:dyDescent="0.25">
      <c r="A15" s="216" t="s">
        <v>2182</v>
      </c>
      <c r="B15" s="220" t="s">
        <v>23</v>
      </c>
      <c r="C15" s="216" t="s">
        <v>49</v>
      </c>
      <c r="D15" s="220" t="s">
        <v>1508</v>
      </c>
      <c r="E15" s="217">
        <v>45320</v>
      </c>
      <c r="F15" s="218" t="s">
        <v>1968</v>
      </c>
      <c r="G15" s="237" t="s">
        <v>2168</v>
      </c>
      <c r="H15" s="216" t="s">
        <v>52</v>
      </c>
      <c r="I15" s="238" t="s">
        <v>53</v>
      </c>
      <c r="J15" s="216" t="s">
        <v>1519</v>
      </c>
      <c r="K15" s="237">
        <v>80111601</v>
      </c>
      <c r="L15" s="239">
        <v>1836238</v>
      </c>
      <c r="M15" s="240">
        <v>20321034</v>
      </c>
      <c r="N15" s="216" t="s">
        <v>54</v>
      </c>
      <c r="O15" s="216" t="s">
        <v>1520</v>
      </c>
      <c r="P15" s="242">
        <v>75065229</v>
      </c>
      <c r="Q15" s="216" t="s">
        <v>2401</v>
      </c>
      <c r="R15" s="216" t="s">
        <v>94</v>
      </c>
      <c r="S15" s="216">
        <v>336</v>
      </c>
      <c r="T15" s="217">
        <v>45320</v>
      </c>
      <c r="U15" s="217">
        <v>45656</v>
      </c>
      <c r="V15" s="217"/>
      <c r="W15" s="218" t="s">
        <v>28</v>
      </c>
      <c r="X15" s="241" t="s">
        <v>2428</v>
      </c>
      <c r="Y15" s="218">
        <v>2024</v>
      </c>
      <c r="Z15" s="220" t="s">
        <v>23</v>
      </c>
    </row>
    <row r="16" spans="1:26" x14ac:dyDescent="0.25">
      <c r="A16" s="216" t="s">
        <v>2183</v>
      </c>
      <c r="B16" s="220" t="s">
        <v>23</v>
      </c>
      <c r="C16" s="216" t="s">
        <v>49</v>
      </c>
      <c r="D16" s="220" t="s">
        <v>1870</v>
      </c>
      <c r="E16" s="217">
        <v>45320</v>
      </c>
      <c r="F16" s="218" t="s">
        <v>1969</v>
      </c>
      <c r="G16" s="237" t="s">
        <v>2168</v>
      </c>
      <c r="H16" s="216" t="s">
        <v>52</v>
      </c>
      <c r="I16" s="238" t="s">
        <v>53</v>
      </c>
      <c r="J16" s="216" t="s">
        <v>1519</v>
      </c>
      <c r="K16" s="237">
        <v>80111601</v>
      </c>
      <c r="L16" s="239">
        <v>1836238</v>
      </c>
      <c r="M16" s="240">
        <v>20321034</v>
      </c>
      <c r="N16" s="216" t="s">
        <v>54</v>
      </c>
      <c r="O16" s="216" t="s">
        <v>1520</v>
      </c>
      <c r="P16" s="242">
        <v>1104695130</v>
      </c>
      <c r="Q16" s="222" t="s">
        <v>2401</v>
      </c>
      <c r="R16" s="216" t="s">
        <v>94</v>
      </c>
      <c r="S16" s="216">
        <v>336</v>
      </c>
      <c r="T16" s="217">
        <v>45320</v>
      </c>
      <c r="U16" s="217">
        <v>45656</v>
      </c>
      <c r="V16" s="217"/>
      <c r="W16" s="218" t="s">
        <v>28</v>
      </c>
      <c r="X16" s="241" t="s">
        <v>2429</v>
      </c>
      <c r="Y16" s="218">
        <v>2024</v>
      </c>
      <c r="Z16" s="220" t="s">
        <v>23</v>
      </c>
    </row>
    <row r="17" spans="1:26" x14ac:dyDescent="0.25">
      <c r="A17" s="216" t="s">
        <v>2184</v>
      </c>
      <c r="B17" s="220" t="s">
        <v>23</v>
      </c>
      <c r="C17" s="216" t="s">
        <v>49</v>
      </c>
      <c r="D17" s="220" t="s">
        <v>165</v>
      </c>
      <c r="E17" s="217">
        <v>45320</v>
      </c>
      <c r="F17" s="218" t="s">
        <v>1970</v>
      </c>
      <c r="G17" s="237" t="s">
        <v>2168</v>
      </c>
      <c r="H17" s="216" t="s">
        <v>52</v>
      </c>
      <c r="I17" s="238" t="s">
        <v>53</v>
      </c>
      <c r="J17" s="216" t="s">
        <v>1519</v>
      </c>
      <c r="K17" s="237">
        <v>80111601</v>
      </c>
      <c r="L17" s="239">
        <v>1836238</v>
      </c>
      <c r="M17" s="240">
        <v>20321034</v>
      </c>
      <c r="N17" s="216" t="s">
        <v>54</v>
      </c>
      <c r="O17" s="216" t="s">
        <v>1520</v>
      </c>
      <c r="P17" s="242">
        <v>6014127</v>
      </c>
      <c r="Q17" s="222" t="s">
        <v>2401</v>
      </c>
      <c r="R17" s="216" t="s">
        <v>94</v>
      </c>
      <c r="S17" s="216">
        <v>336</v>
      </c>
      <c r="T17" s="217">
        <v>45320</v>
      </c>
      <c r="U17" s="217">
        <v>45656</v>
      </c>
      <c r="V17" s="217"/>
      <c r="W17" s="218" t="s">
        <v>28</v>
      </c>
      <c r="X17" s="241" t="s">
        <v>2430</v>
      </c>
      <c r="Y17" s="218">
        <v>2024</v>
      </c>
      <c r="Z17" s="220" t="s">
        <v>23</v>
      </c>
    </row>
    <row r="18" spans="1:26" x14ac:dyDescent="0.25">
      <c r="A18" s="216" t="s">
        <v>2185</v>
      </c>
      <c r="B18" s="220" t="s">
        <v>23</v>
      </c>
      <c r="C18" s="216" t="s">
        <v>49</v>
      </c>
      <c r="D18" s="220" t="s">
        <v>534</v>
      </c>
      <c r="E18" s="217">
        <v>45320</v>
      </c>
      <c r="F18" s="218" t="s">
        <v>1971</v>
      </c>
      <c r="G18" s="237" t="s">
        <v>2168</v>
      </c>
      <c r="H18" s="216" t="s">
        <v>52</v>
      </c>
      <c r="I18" s="238" t="s">
        <v>53</v>
      </c>
      <c r="J18" s="216" t="s">
        <v>1519</v>
      </c>
      <c r="K18" s="237">
        <v>80111601</v>
      </c>
      <c r="L18" s="239">
        <v>2084129</v>
      </c>
      <c r="M18" s="240">
        <v>23064361</v>
      </c>
      <c r="N18" s="216" t="s">
        <v>54</v>
      </c>
      <c r="O18" s="216" t="s">
        <v>1520</v>
      </c>
      <c r="P18" s="242">
        <v>1110543684</v>
      </c>
      <c r="Q18" s="222" t="s">
        <v>2401</v>
      </c>
      <c r="R18" s="216" t="s">
        <v>94</v>
      </c>
      <c r="S18" s="216">
        <v>336</v>
      </c>
      <c r="T18" s="217">
        <v>45320</v>
      </c>
      <c r="U18" s="217">
        <v>45656</v>
      </c>
      <c r="V18" s="217"/>
      <c r="W18" s="218" t="s">
        <v>28</v>
      </c>
      <c r="X18" s="241" t="s">
        <v>2431</v>
      </c>
      <c r="Y18" s="218">
        <v>2024</v>
      </c>
      <c r="Z18" s="220" t="s">
        <v>23</v>
      </c>
    </row>
    <row r="19" spans="1:26" x14ac:dyDescent="0.25">
      <c r="A19" s="216" t="s">
        <v>2186</v>
      </c>
      <c r="B19" s="220" t="s">
        <v>23</v>
      </c>
      <c r="C19" s="216" t="s">
        <v>49</v>
      </c>
      <c r="D19" s="220" t="s">
        <v>1871</v>
      </c>
      <c r="E19" s="217">
        <v>45320</v>
      </c>
      <c r="F19" s="218" t="s">
        <v>1972</v>
      </c>
      <c r="G19" s="237" t="s">
        <v>2168</v>
      </c>
      <c r="H19" s="216" t="s">
        <v>52</v>
      </c>
      <c r="I19" s="238" t="s">
        <v>53</v>
      </c>
      <c r="J19" s="216" t="s">
        <v>1519</v>
      </c>
      <c r="K19" s="237">
        <v>80111601</v>
      </c>
      <c r="L19" s="239">
        <v>1836238</v>
      </c>
      <c r="M19" s="240">
        <v>20321034</v>
      </c>
      <c r="N19" s="216" t="s">
        <v>54</v>
      </c>
      <c r="O19" s="216" t="s">
        <v>1520</v>
      </c>
      <c r="P19" s="242">
        <v>1004752284</v>
      </c>
      <c r="Q19" s="222" t="s">
        <v>2401</v>
      </c>
      <c r="R19" s="216" t="s">
        <v>94</v>
      </c>
      <c r="S19" s="216">
        <v>336</v>
      </c>
      <c r="T19" s="217">
        <v>45320</v>
      </c>
      <c r="U19" s="217">
        <v>45656</v>
      </c>
      <c r="V19" s="217"/>
      <c r="W19" s="218" t="s">
        <v>28</v>
      </c>
      <c r="X19" s="241" t="s">
        <v>2432</v>
      </c>
      <c r="Y19" s="218">
        <v>2024</v>
      </c>
      <c r="Z19" s="220" t="s">
        <v>23</v>
      </c>
    </row>
    <row r="20" spans="1:26" x14ac:dyDescent="0.25">
      <c r="A20" s="216" t="s">
        <v>2187</v>
      </c>
      <c r="B20" s="220" t="s">
        <v>23</v>
      </c>
      <c r="C20" s="216" t="s">
        <v>49</v>
      </c>
      <c r="D20" s="216" t="s">
        <v>808</v>
      </c>
      <c r="E20" s="217">
        <v>45328</v>
      </c>
      <c r="F20" s="218" t="s">
        <v>1973</v>
      </c>
      <c r="G20" s="237" t="s">
        <v>2168</v>
      </c>
      <c r="H20" s="216" t="s">
        <v>52</v>
      </c>
      <c r="I20" s="238" t="s">
        <v>53</v>
      </c>
      <c r="J20" s="216" t="s">
        <v>1519</v>
      </c>
      <c r="K20" s="237">
        <v>80111601</v>
      </c>
      <c r="L20" s="221">
        <v>2084129</v>
      </c>
      <c r="M20" s="227">
        <v>22578064</v>
      </c>
      <c r="N20" s="216" t="s">
        <v>54</v>
      </c>
      <c r="O20" s="216" t="s">
        <v>1520</v>
      </c>
      <c r="P20" s="219">
        <v>1110089070</v>
      </c>
      <c r="Q20" s="222" t="s">
        <v>2401</v>
      </c>
      <c r="R20" s="216" t="s">
        <v>94</v>
      </c>
      <c r="S20" s="216">
        <v>312</v>
      </c>
      <c r="T20" s="217">
        <v>45328</v>
      </c>
      <c r="U20" s="217">
        <v>45656</v>
      </c>
      <c r="V20" s="217"/>
      <c r="W20" s="218" t="s">
        <v>28</v>
      </c>
      <c r="X20" s="241" t="s">
        <v>2433</v>
      </c>
      <c r="Y20" s="218">
        <v>2024</v>
      </c>
      <c r="Z20" s="220" t="s">
        <v>23</v>
      </c>
    </row>
    <row r="21" spans="1:26" x14ac:dyDescent="0.25">
      <c r="A21" s="216" t="s">
        <v>2188</v>
      </c>
      <c r="B21" s="220" t="s">
        <v>23</v>
      </c>
      <c r="C21" s="216" t="s">
        <v>49</v>
      </c>
      <c r="D21" s="220" t="s">
        <v>1872</v>
      </c>
      <c r="E21" s="217">
        <v>45320</v>
      </c>
      <c r="F21" s="218" t="s">
        <v>1974</v>
      </c>
      <c r="G21" s="237" t="s">
        <v>2168</v>
      </c>
      <c r="H21" s="216" t="s">
        <v>52</v>
      </c>
      <c r="I21" s="238" t="s">
        <v>53</v>
      </c>
      <c r="J21" s="216" t="s">
        <v>1519</v>
      </c>
      <c r="K21" s="237">
        <v>80111601</v>
      </c>
      <c r="L21" s="239">
        <v>1836238</v>
      </c>
      <c r="M21" s="240">
        <v>20321034</v>
      </c>
      <c r="N21" s="216" t="s">
        <v>54</v>
      </c>
      <c r="O21" s="216" t="s">
        <v>1520</v>
      </c>
      <c r="P21" s="220">
        <v>93299847</v>
      </c>
      <c r="Q21" s="222" t="s">
        <v>2401</v>
      </c>
      <c r="R21" s="216" t="s">
        <v>94</v>
      </c>
      <c r="S21" s="216">
        <v>336</v>
      </c>
      <c r="T21" s="217">
        <v>45320</v>
      </c>
      <c r="U21" s="217">
        <v>45656</v>
      </c>
      <c r="V21" s="217"/>
      <c r="W21" s="218" t="s">
        <v>28</v>
      </c>
      <c r="X21" s="241" t="s">
        <v>2434</v>
      </c>
      <c r="Y21" s="218">
        <v>2024</v>
      </c>
      <c r="Z21" s="220" t="s">
        <v>23</v>
      </c>
    </row>
    <row r="22" spans="1:26" x14ac:dyDescent="0.25">
      <c r="A22" s="216" t="s">
        <v>2189</v>
      </c>
      <c r="B22" s="220" t="s">
        <v>23</v>
      </c>
      <c r="C22" s="216" t="s">
        <v>49</v>
      </c>
      <c r="D22" s="220" t="s">
        <v>173</v>
      </c>
      <c r="E22" s="217">
        <v>45320</v>
      </c>
      <c r="F22" s="218" t="s">
        <v>1975</v>
      </c>
      <c r="G22" s="237" t="s">
        <v>2168</v>
      </c>
      <c r="H22" s="216" t="s">
        <v>52</v>
      </c>
      <c r="I22" s="238" t="s">
        <v>53</v>
      </c>
      <c r="J22" s="216" t="s">
        <v>1519</v>
      </c>
      <c r="K22" s="237">
        <v>80111601</v>
      </c>
      <c r="L22" s="239">
        <v>2680096</v>
      </c>
      <c r="M22" s="240">
        <v>29659729</v>
      </c>
      <c r="N22" s="216" t="s">
        <v>54</v>
      </c>
      <c r="O22" s="216" t="s">
        <v>1520</v>
      </c>
      <c r="P22" s="242">
        <v>1046953005</v>
      </c>
      <c r="Q22" s="216" t="s">
        <v>2401</v>
      </c>
      <c r="R22" s="216" t="s">
        <v>27</v>
      </c>
      <c r="S22" s="216">
        <v>336</v>
      </c>
      <c r="T22" s="217">
        <v>45320</v>
      </c>
      <c r="U22" s="217">
        <v>45656</v>
      </c>
      <c r="V22" s="217"/>
      <c r="W22" s="218" t="s">
        <v>28</v>
      </c>
      <c r="X22" s="241" t="s">
        <v>2435</v>
      </c>
      <c r="Y22" s="218">
        <v>2024</v>
      </c>
      <c r="Z22" s="220" t="s">
        <v>23</v>
      </c>
    </row>
    <row r="23" spans="1:26" x14ac:dyDescent="0.25">
      <c r="A23" s="216" t="s">
        <v>2190</v>
      </c>
      <c r="B23" s="220" t="s">
        <v>23</v>
      </c>
      <c r="C23" s="216" t="s">
        <v>49</v>
      </c>
      <c r="D23" s="220" t="s">
        <v>1873</v>
      </c>
      <c r="E23" s="217">
        <v>45320</v>
      </c>
      <c r="F23" s="218" t="s">
        <v>1976</v>
      </c>
      <c r="G23" s="237" t="s">
        <v>2168</v>
      </c>
      <c r="H23" s="216" t="s">
        <v>52</v>
      </c>
      <c r="I23" s="238" t="s">
        <v>53</v>
      </c>
      <c r="J23" s="216" t="s">
        <v>1519</v>
      </c>
      <c r="K23" s="237">
        <v>80111601</v>
      </c>
      <c r="L23" s="239">
        <v>1836238</v>
      </c>
      <c r="M23" s="240">
        <v>20321034</v>
      </c>
      <c r="N23" s="216" t="s">
        <v>54</v>
      </c>
      <c r="O23" s="216" t="s">
        <v>1520</v>
      </c>
      <c r="P23" s="220">
        <v>1077867648</v>
      </c>
      <c r="Q23" s="222" t="s">
        <v>2401</v>
      </c>
      <c r="R23" s="216" t="s">
        <v>94</v>
      </c>
      <c r="S23" s="216">
        <v>336</v>
      </c>
      <c r="T23" s="217">
        <v>45320</v>
      </c>
      <c r="U23" s="217">
        <v>45656</v>
      </c>
      <c r="V23" s="217"/>
      <c r="W23" s="218" t="s">
        <v>28</v>
      </c>
      <c r="X23" s="241" t="s">
        <v>2436</v>
      </c>
      <c r="Y23" s="218">
        <v>2024</v>
      </c>
      <c r="Z23" s="220" t="s">
        <v>23</v>
      </c>
    </row>
    <row r="24" spans="1:26" x14ac:dyDescent="0.25">
      <c r="A24" s="216" t="s">
        <v>2191</v>
      </c>
      <c r="B24" s="220" t="s">
        <v>23</v>
      </c>
      <c r="C24" s="216" t="s">
        <v>49</v>
      </c>
      <c r="D24" s="220" t="s">
        <v>1197</v>
      </c>
      <c r="E24" s="217">
        <v>45321</v>
      </c>
      <c r="F24" s="218" t="s">
        <v>1977</v>
      </c>
      <c r="G24" s="237" t="s">
        <v>2168</v>
      </c>
      <c r="H24" s="216" t="s">
        <v>52</v>
      </c>
      <c r="I24" s="238" t="s">
        <v>53</v>
      </c>
      <c r="J24" s="216" t="s">
        <v>1519</v>
      </c>
      <c r="K24" s="237">
        <v>80111601</v>
      </c>
      <c r="L24" s="239">
        <v>2084129</v>
      </c>
      <c r="M24" s="240">
        <v>22994890</v>
      </c>
      <c r="N24" s="216" t="s">
        <v>54</v>
      </c>
      <c r="O24" s="216" t="s">
        <v>1520</v>
      </c>
      <c r="P24" s="242">
        <v>1053854922</v>
      </c>
      <c r="Q24" s="222" t="s">
        <v>2401</v>
      </c>
      <c r="R24" s="216" t="s">
        <v>94</v>
      </c>
      <c r="S24" s="216">
        <v>335</v>
      </c>
      <c r="T24" s="217">
        <v>45321</v>
      </c>
      <c r="U24" s="217">
        <v>45656</v>
      </c>
      <c r="V24" s="217"/>
      <c r="W24" s="218" t="s">
        <v>28</v>
      </c>
      <c r="X24" s="241" t="s">
        <v>2437</v>
      </c>
      <c r="Y24" s="218">
        <v>2024</v>
      </c>
      <c r="Z24" s="220" t="s">
        <v>23</v>
      </c>
    </row>
    <row r="25" spans="1:26" x14ac:dyDescent="0.25">
      <c r="A25" s="216" t="s">
        <v>2192</v>
      </c>
      <c r="B25" s="220" t="s">
        <v>23</v>
      </c>
      <c r="C25" s="216" t="s">
        <v>49</v>
      </c>
      <c r="D25" s="216" t="s">
        <v>614</v>
      </c>
      <c r="E25" s="217">
        <v>45323</v>
      </c>
      <c r="F25" s="218" t="s">
        <v>1978</v>
      </c>
      <c r="G25" s="237" t="s">
        <v>2168</v>
      </c>
      <c r="H25" s="216" t="s">
        <v>52</v>
      </c>
      <c r="I25" s="238" t="s">
        <v>53</v>
      </c>
      <c r="J25" s="216" t="s">
        <v>1519</v>
      </c>
      <c r="K25" s="237">
        <v>80111601</v>
      </c>
      <c r="L25" s="221">
        <v>1836238</v>
      </c>
      <c r="M25" s="244">
        <v>20198618</v>
      </c>
      <c r="N25" s="216" t="s">
        <v>54</v>
      </c>
      <c r="O25" s="216" t="s">
        <v>1520</v>
      </c>
      <c r="P25" s="219">
        <v>1054994574</v>
      </c>
      <c r="Q25" s="222" t="s">
        <v>2401</v>
      </c>
      <c r="R25" s="215" t="s">
        <v>94</v>
      </c>
      <c r="S25" s="216">
        <v>333</v>
      </c>
      <c r="T25" s="217">
        <v>45323</v>
      </c>
      <c r="U25" s="217">
        <v>45656</v>
      </c>
      <c r="V25" s="217"/>
      <c r="W25" s="218" t="s">
        <v>28</v>
      </c>
      <c r="X25" s="241" t="s">
        <v>2438</v>
      </c>
      <c r="Y25" s="218">
        <v>2024</v>
      </c>
      <c r="Z25" s="220" t="s">
        <v>23</v>
      </c>
    </row>
    <row r="26" spans="1:26" x14ac:dyDescent="0.25">
      <c r="A26" s="216" t="s">
        <v>2193</v>
      </c>
      <c r="B26" s="220" t="s">
        <v>23</v>
      </c>
      <c r="C26" s="216" t="s">
        <v>49</v>
      </c>
      <c r="D26" s="216" t="s">
        <v>1874</v>
      </c>
      <c r="E26" s="217">
        <v>45324</v>
      </c>
      <c r="F26" s="218" t="s">
        <v>1979</v>
      </c>
      <c r="G26" s="237" t="s">
        <v>2168</v>
      </c>
      <c r="H26" s="216" t="s">
        <v>52</v>
      </c>
      <c r="I26" s="238" t="s">
        <v>53</v>
      </c>
      <c r="J26" s="216" t="s">
        <v>1519</v>
      </c>
      <c r="K26" s="237">
        <v>80111601</v>
      </c>
      <c r="L26" s="221">
        <v>1836238</v>
      </c>
      <c r="M26" s="244">
        <v>20137410</v>
      </c>
      <c r="N26" s="216" t="s">
        <v>54</v>
      </c>
      <c r="O26" s="216" t="s">
        <v>1520</v>
      </c>
      <c r="P26" s="219">
        <v>1088974637</v>
      </c>
      <c r="Q26" s="222" t="s">
        <v>2401</v>
      </c>
      <c r="R26" s="216" t="s">
        <v>184</v>
      </c>
      <c r="S26" s="216">
        <v>332</v>
      </c>
      <c r="T26" s="217">
        <v>45324</v>
      </c>
      <c r="U26" s="217">
        <v>45656</v>
      </c>
      <c r="V26" s="217"/>
      <c r="W26" s="218" t="s">
        <v>28</v>
      </c>
      <c r="X26" s="241" t="s">
        <v>2439</v>
      </c>
      <c r="Y26" s="218">
        <v>2024</v>
      </c>
      <c r="Z26" s="220" t="s">
        <v>23</v>
      </c>
    </row>
    <row r="27" spans="1:26" x14ac:dyDescent="0.25">
      <c r="A27" s="216" t="s">
        <v>2194</v>
      </c>
      <c r="B27" s="220" t="s">
        <v>23</v>
      </c>
      <c r="C27" s="216" t="s">
        <v>49</v>
      </c>
      <c r="D27" s="216" t="s">
        <v>200</v>
      </c>
      <c r="E27" s="217">
        <v>45323</v>
      </c>
      <c r="F27" s="218" t="s">
        <v>1980</v>
      </c>
      <c r="G27" s="237" t="s">
        <v>2168</v>
      </c>
      <c r="H27" s="216" t="s">
        <v>52</v>
      </c>
      <c r="I27" s="238" t="s">
        <v>53</v>
      </c>
      <c r="J27" s="216" t="s">
        <v>1519</v>
      </c>
      <c r="K27" s="237">
        <v>80111601</v>
      </c>
      <c r="L27" s="221">
        <v>1836238</v>
      </c>
      <c r="M27" s="227">
        <v>20198618</v>
      </c>
      <c r="N27" s="216" t="s">
        <v>54</v>
      </c>
      <c r="O27" s="216" t="s">
        <v>1520</v>
      </c>
      <c r="P27" s="219">
        <v>1079606870</v>
      </c>
      <c r="Q27" s="216" t="s">
        <v>2401</v>
      </c>
      <c r="R27" s="216" t="s">
        <v>111</v>
      </c>
      <c r="S27" s="216">
        <v>333</v>
      </c>
      <c r="T27" s="217">
        <v>45323</v>
      </c>
      <c r="U27" s="217">
        <v>45656</v>
      </c>
      <c r="V27" s="217"/>
      <c r="W27" s="218" t="s">
        <v>28</v>
      </c>
      <c r="X27" s="241" t="s">
        <v>2440</v>
      </c>
      <c r="Y27" s="218">
        <v>2024</v>
      </c>
      <c r="Z27" s="220" t="s">
        <v>23</v>
      </c>
    </row>
    <row r="28" spans="1:26" x14ac:dyDescent="0.25">
      <c r="A28" s="216" t="s">
        <v>2195</v>
      </c>
      <c r="B28" s="220" t="s">
        <v>23</v>
      </c>
      <c r="C28" s="216" t="s">
        <v>49</v>
      </c>
      <c r="D28" s="220" t="s">
        <v>456</v>
      </c>
      <c r="E28" s="217">
        <v>45323</v>
      </c>
      <c r="F28" s="218" t="s">
        <v>1981</v>
      </c>
      <c r="G28" s="237" t="s">
        <v>2168</v>
      </c>
      <c r="H28" s="216" t="s">
        <v>52</v>
      </c>
      <c r="I28" s="238" t="s">
        <v>53</v>
      </c>
      <c r="J28" s="216" t="s">
        <v>1519</v>
      </c>
      <c r="K28" s="237">
        <v>80111601</v>
      </c>
      <c r="L28" s="221">
        <v>1836238</v>
      </c>
      <c r="M28" s="227">
        <v>20198618</v>
      </c>
      <c r="N28" s="216" t="s">
        <v>54</v>
      </c>
      <c r="O28" s="216" t="s">
        <v>1520</v>
      </c>
      <c r="P28" s="243">
        <v>1087645515</v>
      </c>
      <c r="Q28" s="222" t="s">
        <v>2401</v>
      </c>
      <c r="R28" s="216" t="s">
        <v>184</v>
      </c>
      <c r="S28" s="216">
        <v>333</v>
      </c>
      <c r="T28" s="217">
        <v>45323</v>
      </c>
      <c r="U28" s="217">
        <v>45656</v>
      </c>
      <c r="V28" s="217"/>
      <c r="W28" s="218" t="s">
        <v>28</v>
      </c>
      <c r="X28" s="241" t="s">
        <v>2441</v>
      </c>
      <c r="Y28" s="218">
        <v>2024</v>
      </c>
      <c r="Z28" s="220" t="s">
        <v>23</v>
      </c>
    </row>
    <row r="29" spans="1:26" x14ac:dyDescent="0.25">
      <c r="A29" s="216" t="s">
        <v>2196</v>
      </c>
      <c r="B29" s="220" t="s">
        <v>23</v>
      </c>
      <c r="C29" s="216" t="s">
        <v>49</v>
      </c>
      <c r="D29" s="220" t="s">
        <v>1875</v>
      </c>
      <c r="E29" s="217">
        <v>45324</v>
      </c>
      <c r="F29" s="218" t="s">
        <v>1982</v>
      </c>
      <c r="G29" s="237" t="s">
        <v>2168</v>
      </c>
      <c r="H29" s="216" t="s">
        <v>52</v>
      </c>
      <c r="I29" s="238" t="s">
        <v>53</v>
      </c>
      <c r="J29" s="216" t="s">
        <v>1519</v>
      </c>
      <c r="K29" s="237">
        <v>80111601</v>
      </c>
      <c r="L29" s="221">
        <v>1836238</v>
      </c>
      <c r="M29" s="244">
        <v>20137410</v>
      </c>
      <c r="N29" s="216" t="s">
        <v>54</v>
      </c>
      <c r="O29" s="216" t="s">
        <v>1520</v>
      </c>
      <c r="P29" s="220">
        <v>1007310909</v>
      </c>
      <c r="Q29" s="222" t="s">
        <v>2401</v>
      </c>
      <c r="R29" s="216" t="s">
        <v>184</v>
      </c>
      <c r="S29" s="216">
        <v>332</v>
      </c>
      <c r="T29" s="217">
        <v>45324</v>
      </c>
      <c r="U29" s="217">
        <v>45656</v>
      </c>
      <c r="V29" s="217"/>
      <c r="W29" s="218" t="s">
        <v>28</v>
      </c>
      <c r="X29" s="241" t="s">
        <v>2442</v>
      </c>
      <c r="Y29" s="218">
        <v>2024</v>
      </c>
      <c r="Z29" s="220" t="s">
        <v>23</v>
      </c>
    </row>
    <row r="30" spans="1:26" x14ac:dyDescent="0.25">
      <c r="A30" s="216" t="s">
        <v>2197</v>
      </c>
      <c r="B30" s="220" t="s">
        <v>23</v>
      </c>
      <c r="C30" s="216" t="s">
        <v>49</v>
      </c>
      <c r="D30" s="216" t="s">
        <v>480</v>
      </c>
      <c r="E30" s="217">
        <v>45323</v>
      </c>
      <c r="F30" s="218" t="s">
        <v>1983</v>
      </c>
      <c r="G30" s="237" t="s">
        <v>2168</v>
      </c>
      <c r="H30" s="216" t="s">
        <v>52</v>
      </c>
      <c r="I30" s="238" t="s">
        <v>53</v>
      </c>
      <c r="J30" s="216" t="s">
        <v>1519</v>
      </c>
      <c r="K30" s="237">
        <v>80111601</v>
      </c>
      <c r="L30" s="221">
        <v>1836238</v>
      </c>
      <c r="M30" s="244">
        <v>20198618</v>
      </c>
      <c r="N30" s="216" t="s">
        <v>54</v>
      </c>
      <c r="O30" s="216" t="s">
        <v>1520</v>
      </c>
      <c r="P30" s="219">
        <v>98354809</v>
      </c>
      <c r="Q30" s="222" t="s">
        <v>2401</v>
      </c>
      <c r="R30" s="216" t="s">
        <v>184</v>
      </c>
      <c r="S30" s="216">
        <v>333</v>
      </c>
      <c r="T30" s="217">
        <v>45323</v>
      </c>
      <c r="U30" s="217">
        <v>45656</v>
      </c>
      <c r="V30" s="217"/>
      <c r="W30" s="218" t="s">
        <v>28</v>
      </c>
      <c r="X30" s="241" t="s">
        <v>2443</v>
      </c>
      <c r="Y30" s="218">
        <v>2024</v>
      </c>
      <c r="Z30" s="220" t="s">
        <v>23</v>
      </c>
    </row>
    <row r="31" spans="1:26" x14ac:dyDescent="0.25">
      <c r="A31" s="216" t="s">
        <v>2198</v>
      </c>
      <c r="B31" s="220" t="s">
        <v>23</v>
      </c>
      <c r="C31" s="216" t="s">
        <v>49</v>
      </c>
      <c r="D31" s="216" t="s">
        <v>507</v>
      </c>
      <c r="E31" s="217">
        <v>45323</v>
      </c>
      <c r="F31" s="224" t="s">
        <v>1984</v>
      </c>
      <c r="G31" s="237" t="s">
        <v>2168</v>
      </c>
      <c r="H31" s="216" t="s">
        <v>52</v>
      </c>
      <c r="I31" s="238" t="s">
        <v>53</v>
      </c>
      <c r="J31" s="216" t="s">
        <v>1519</v>
      </c>
      <c r="K31" s="237">
        <v>80111601</v>
      </c>
      <c r="L31" s="221">
        <v>1836238</v>
      </c>
      <c r="M31" s="244">
        <v>20198618</v>
      </c>
      <c r="N31" s="216" t="s">
        <v>54</v>
      </c>
      <c r="O31" s="216" t="s">
        <v>1520</v>
      </c>
      <c r="P31" s="219">
        <v>1088972715</v>
      </c>
      <c r="Q31" s="222" t="s">
        <v>2401</v>
      </c>
      <c r="R31" s="216" t="s">
        <v>184</v>
      </c>
      <c r="S31" s="216">
        <v>333</v>
      </c>
      <c r="T31" s="217">
        <v>45323</v>
      </c>
      <c r="U31" s="217">
        <v>45656</v>
      </c>
      <c r="V31" s="217"/>
      <c r="W31" s="218" t="s">
        <v>28</v>
      </c>
      <c r="X31" s="241" t="s">
        <v>2444</v>
      </c>
      <c r="Y31" s="218">
        <v>2024</v>
      </c>
      <c r="Z31" s="220" t="s">
        <v>23</v>
      </c>
    </row>
    <row r="32" spans="1:26" x14ac:dyDescent="0.25">
      <c r="A32" s="216" t="s">
        <v>2199</v>
      </c>
      <c r="B32" s="220" t="s">
        <v>23</v>
      </c>
      <c r="C32" s="216" t="s">
        <v>49</v>
      </c>
      <c r="D32" s="216" t="s">
        <v>331</v>
      </c>
      <c r="E32" s="217">
        <v>45323</v>
      </c>
      <c r="F32" s="224" t="s">
        <v>1985</v>
      </c>
      <c r="G32" s="237" t="s">
        <v>2168</v>
      </c>
      <c r="H32" s="216" t="s">
        <v>52</v>
      </c>
      <c r="I32" s="238" t="s">
        <v>53</v>
      </c>
      <c r="J32" s="216" t="s">
        <v>1519</v>
      </c>
      <c r="K32" s="237">
        <v>80111601</v>
      </c>
      <c r="L32" s="221">
        <v>1836238</v>
      </c>
      <c r="M32" s="227">
        <v>20198618</v>
      </c>
      <c r="N32" s="216" t="s">
        <v>54</v>
      </c>
      <c r="O32" s="216" t="s">
        <v>1520</v>
      </c>
      <c r="P32" s="219">
        <v>1087644487</v>
      </c>
      <c r="Q32" s="222" t="s">
        <v>2401</v>
      </c>
      <c r="R32" s="216" t="s">
        <v>184</v>
      </c>
      <c r="S32" s="216">
        <v>333</v>
      </c>
      <c r="T32" s="217">
        <v>45323</v>
      </c>
      <c r="U32" s="217">
        <v>45656</v>
      </c>
      <c r="V32" s="217"/>
      <c r="W32" s="218" t="s">
        <v>28</v>
      </c>
      <c r="X32" s="241" t="s">
        <v>2445</v>
      </c>
      <c r="Y32" s="218">
        <v>2024</v>
      </c>
      <c r="Z32" s="220" t="s">
        <v>23</v>
      </c>
    </row>
    <row r="33" spans="1:26" x14ac:dyDescent="0.25">
      <c r="A33" s="216" t="s">
        <v>2200</v>
      </c>
      <c r="B33" s="220" t="s">
        <v>23</v>
      </c>
      <c r="C33" s="216" t="s">
        <v>49</v>
      </c>
      <c r="D33" s="216" t="s">
        <v>1511</v>
      </c>
      <c r="E33" s="217">
        <v>45323</v>
      </c>
      <c r="F33" s="225" t="s">
        <v>1986</v>
      </c>
      <c r="G33" s="237" t="s">
        <v>2168</v>
      </c>
      <c r="H33" s="216" t="s">
        <v>52</v>
      </c>
      <c r="I33" s="238" t="s">
        <v>53</v>
      </c>
      <c r="J33" s="216" t="s">
        <v>1519</v>
      </c>
      <c r="K33" s="237">
        <v>80111601</v>
      </c>
      <c r="L33" s="221">
        <v>1836238</v>
      </c>
      <c r="M33" s="227">
        <v>20198618</v>
      </c>
      <c r="N33" s="216" t="s">
        <v>54</v>
      </c>
      <c r="O33" s="216" t="s">
        <v>1520</v>
      </c>
      <c r="P33" s="219">
        <v>1062754374</v>
      </c>
      <c r="Q33" s="222" t="s">
        <v>2401</v>
      </c>
      <c r="R33" s="216" t="s">
        <v>184</v>
      </c>
      <c r="S33" s="216">
        <v>333</v>
      </c>
      <c r="T33" s="217">
        <v>45323</v>
      </c>
      <c r="U33" s="217">
        <v>45656</v>
      </c>
      <c r="V33" s="217"/>
      <c r="W33" s="218" t="s">
        <v>28</v>
      </c>
      <c r="X33" s="241" t="s">
        <v>2446</v>
      </c>
      <c r="Y33" s="218">
        <v>2024</v>
      </c>
      <c r="Z33" s="220" t="s">
        <v>23</v>
      </c>
    </row>
    <row r="34" spans="1:26" x14ac:dyDescent="0.25">
      <c r="A34" s="216" t="s">
        <v>2201</v>
      </c>
      <c r="B34" s="220" t="s">
        <v>23</v>
      </c>
      <c r="C34" s="216" t="s">
        <v>49</v>
      </c>
      <c r="D34" s="216" t="s">
        <v>518</v>
      </c>
      <c r="E34" s="217">
        <v>45323</v>
      </c>
      <c r="F34" s="218" t="s">
        <v>1987</v>
      </c>
      <c r="G34" s="237" t="s">
        <v>2168</v>
      </c>
      <c r="H34" s="216" t="s">
        <v>52</v>
      </c>
      <c r="I34" s="238" t="s">
        <v>53</v>
      </c>
      <c r="J34" s="216" t="s">
        <v>1519</v>
      </c>
      <c r="K34" s="237">
        <v>80111601</v>
      </c>
      <c r="L34" s="221">
        <v>1836238</v>
      </c>
      <c r="M34" s="227">
        <v>20198618</v>
      </c>
      <c r="N34" s="216" t="s">
        <v>54</v>
      </c>
      <c r="O34" s="216" t="s">
        <v>1520</v>
      </c>
      <c r="P34" s="219">
        <v>87248300</v>
      </c>
      <c r="Q34" s="222" t="s">
        <v>2401</v>
      </c>
      <c r="R34" s="216" t="s">
        <v>184</v>
      </c>
      <c r="S34" s="216">
        <v>333</v>
      </c>
      <c r="T34" s="217">
        <v>45323</v>
      </c>
      <c r="U34" s="217">
        <v>45656</v>
      </c>
      <c r="V34" s="217"/>
      <c r="W34" s="218" t="s">
        <v>28</v>
      </c>
      <c r="X34" s="241" t="s">
        <v>2446</v>
      </c>
      <c r="Y34" s="218">
        <v>2024</v>
      </c>
      <c r="Z34" s="220" t="s">
        <v>23</v>
      </c>
    </row>
    <row r="35" spans="1:26" x14ac:dyDescent="0.25">
      <c r="A35" s="216" t="s">
        <v>2202</v>
      </c>
      <c r="B35" s="220" t="s">
        <v>23</v>
      </c>
      <c r="C35" s="216" t="s">
        <v>49</v>
      </c>
      <c r="D35" s="216" t="s">
        <v>1876</v>
      </c>
      <c r="E35" s="217">
        <v>45323</v>
      </c>
      <c r="F35" s="218" t="s">
        <v>1988</v>
      </c>
      <c r="G35" s="237" t="s">
        <v>2168</v>
      </c>
      <c r="H35" s="216" t="s">
        <v>52</v>
      </c>
      <c r="I35" s="238" t="s">
        <v>53</v>
      </c>
      <c r="J35" s="216" t="s">
        <v>1519</v>
      </c>
      <c r="K35" s="237">
        <v>80111601</v>
      </c>
      <c r="L35" s="221">
        <v>1836238</v>
      </c>
      <c r="M35" s="227">
        <v>20198618</v>
      </c>
      <c r="N35" s="216" t="s">
        <v>54</v>
      </c>
      <c r="O35" s="216" t="s">
        <v>1520</v>
      </c>
      <c r="P35" s="219">
        <v>1088976361</v>
      </c>
      <c r="Q35" s="222" t="s">
        <v>2401</v>
      </c>
      <c r="R35" s="216" t="s">
        <v>184</v>
      </c>
      <c r="S35" s="216">
        <v>333</v>
      </c>
      <c r="T35" s="217">
        <v>45323</v>
      </c>
      <c r="U35" s="217">
        <v>45656</v>
      </c>
      <c r="V35" s="217"/>
      <c r="W35" s="218" t="s">
        <v>28</v>
      </c>
      <c r="X35" s="241" t="s">
        <v>2447</v>
      </c>
      <c r="Y35" s="218">
        <v>2024</v>
      </c>
      <c r="Z35" s="220" t="s">
        <v>23</v>
      </c>
    </row>
    <row r="36" spans="1:26" x14ac:dyDescent="0.25">
      <c r="A36" s="216" t="s">
        <v>2203</v>
      </c>
      <c r="B36" s="220" t="s">
        <v>23</v>
      </c>
      <c r="C36" s="216" t="s">
        <v>49</v>
      </c>
      <c r="D36" s="218" t="s">
        <v>104</v>
      </c>
      <c r="E36" s="217">
        <v>45324</v>
      </c>
      <c r="F36" s="224" t="s">
        <v>1989</v>
      </c>
      <c r="G36" s="237" t="s">
        <v>2168</v>
      </c>
      <c r="H36" s="216" t="s">
        <v>52</v>
      </c>
      <c r="I36" s="238" t="s">
        <v>53</v>
      </c>
      <c r="J36" s="216" t="s">
        <v>1519</v>
      </c>
      <c r="K36" s="237">
        <v>80111601</v>
      </c>
      <c r="L36" s="245">
        <v>3226850</v>
      </c>
      <c r="M36" s="227">
        <v>33774363</v>
      </c>
      <c r="N36" s="216" t="s">
        <v>54</v>
      </c>
      <c r="O36" s="216" t="s">
        <v>1520</v>
      </c>
      <c r="P36" s="243">
        <v>36287806</v>
      </c>
      <c r="Q36" s="222" t="s">
        <v>2401</v>
      </c>
      <c r="R36" s="216" t="s">
        <v>1107</v>
      </c>
      <c r="S36" s="216">
        <v>316</v>
      </c>
      <c r="T36" s="217">
        <v>45324</v>
      </c>
      <c r="U36" s="217">
        <v>45640</v>
      </c>
      <c r="V36" s="217"/>
      <c r="W36" s="218" t="s">
        <v>28</v>
      </c>
      <c r="X36" s="241" t="s">
        <v>2448</v>
      </c>
      <c r="Y36" s="218">
        <v>2024</v>
      </c>
      <c r="Z36" s="220" t="s">
        <v>23</v>
      </c>
    </row>
    <row r="37" spans="1:26" x14ac:dyDescent="0.25">
      <c r="A37" s="216" t="s">
        <v>2204</v>
      </c>
      <c r="B37" s="220" t="s">
        <v>23</v>
      </c>
      <c r="C37" s="216" t="s">
        <v>49</v>
      </c>
      <c r="D37" s="220" t="s">
        <v>577</v>
      </c>
      <c r="E37" s="217">
        <v>45324</v>
      </c>
      <c r="F37" s="224" t="s">
        <v>1990</v>
      </c>
      <c r="G37" s="237" t="s">
        <v>2168</v>
      </c>
      <c r="H37" s="216" t="s">
        <v>52</v>
      </c>
      <c r="I37" s="238" t="s">
        <v>53</v>
      </c>
      <c r="J37" s="216" t="s">
        <v>1519</v>
      </c>
      <c r="K37" s="237">
        <v>80111601</v>
      </c>
      <c r="L37" s="245">
        <v>2365487</v>
      </c>
      <c r="M37" s="227">
        <v>25941507</v>
      </c>
      <c r="N37" s="216" t="s">
        <v>54</v>
      </c>
      <c r="O37" s="216" t="s">
        <v>1520</v>
      </c>
      <c r="P37" s="242">
        <v>1104697308</v>
      </c>
      <c r="Q37" s="222" t="s">
        <v>2401</v>
      </c>
      <c r="R37" s="216" t="s">
        <v>94</v>
      </c>
      <c r="S37" s="216">
        <v>332</v>
      </c>
      <c r="T37" s="217">
        <v>45324</v>
      </c>
      <c r="U37" s="217">
        <v>45656</v>
      </c>
      <c r="V37" s="217"/>
      <c r="W37" s="218" t="s">
        <v>28</v>
      </c>
      <c r="X37" s="241" t="s">
        <v>2449</v>
      </c>
      <c r="Y37" s="218">
        <v>2024</v>
      </c>
      <c r="Z37" s="220" t="s">
        <v>23</v>
      </c>
    </row>
    <row r="38" spans="1:26" x14ac:dyDescent="0.25">
      <c r="A38" s="216" t="s">
        <v>2205</v>
      </c>
      <c r="B38" s="220" t="s">
        <v>23</v>
      </c>
      <c r="C38" s="216" t="s">
        <v>49</v>
      </c>
      <c r="D38" s="216" t="s">
        <v>182</v>
      </c>
      <c r="E38" s="217">
        <v>45327</v>
      </c>
      <c r="F38" s="224" t="s">
        <v>1991</v>
      </c>
      <c r="G38" s="237" t="s">
        <v>1518</v>
      </c>
      <c r="H38" s="216" t="s">
        <v>52</v>
      </c>
      <c r="I38" s="238" t="s">
        <v>53</v>
      </c>
      <c r="J38" s="216" t="s">
        <v>1519</v>
      </c>
      <c r="K38" s="237">
        <v>80111600</v>
      </c>
      <c r="L38" s="221">
        <v>3670921</v>
      </c>
      <c r="M38" s="227">
        <v>39890675</v>
      </c>
      <c r="N38" s="216" t="s">
        <v>54</v>
      </c>
      <c r="O38" s="216" t="s">
        <v>1520</v>
      </c>
      <c r="P38" s="219">
        <v>1061692064</v>
      </c>
      <c r="Q38" s="222" t="s">
        <v>2401</v>
      </c>
      <c r="R38" s="216" t="s">
        <v>184</v>
      </c>
      <c r="S38" s="216">
        <v>329</v>
      </c>
      <c r="T38" s="217">
        <v>45327</v>
      </c>
      <c r="U38" s="217">
        <v>45656</v>
      </c>
      <c r="V38" s="217"/>
      <c r="W38" s="218" t="s">
        <v>28</v>
      </c>
      <c r="X38" s="241" t="s">
        <v>2450</v>
      </c>
      <c r="Y38" s="218">
        <v>2024</v>
      </c>
      <c r="Z38" s="220" t="s">
        <v>23</v>
      </c>
    </row>
    <row r="39" spans="1:26" x14ac:dyDescent="0.25">
      <c r="A39" s="216" t="s">
        <v>2206</v>
      </c>
      <c r="B39" s="220" t="s">
        <v>23</v>
      </c>
      <c r="C39" s="216" t="s">
        <v>49</v>
      </c>
      <c r="D39" s="216" t="s">
        <v>412</v>
      </c>
      <c r="E39" s="217">
        <v>45327</v>
      </c>
      <c r="F39" s="224" t="s">
        <v>1992</v>
      </c>
      <c r="G39" s="237" t="s">
        <v>2168</v>
      </c>
      <c r="H39" s="216" t="s">
        <v>52</v>
      </c>
      <c r="I39" s="238" t="s">
        <v>53</v>
      </c>
      <c r="J39" s="216" t="s">
        <v>1519</v>
      </c>
      <c r="K39" s="237">
        <v>80111601</v>
      </c>
      <c r="L39" s="221">
        <v>1836238</v>
      </c>
      <c r="M39" s="227">
        <v>19953786</v>
      </c>
      <c r="N39" s="216" t="s">
        <v>54</v>
      </c>
      <c r="O39" s="216" t="s">
        <v>1520</v>
      </c>
      <c r="P39" s="219">
        <v>76296659</v>
      </c>
      <c r="Q39" s="222" t="s">
        <v>2401</v>
      </c>
      <c r="R39" s="216" t="s">
        <v>189</v>
      </c>
      <c r="S39" s="216">
        <v>329</v>
      </c>
      <c r="T39" s="217">
        <v>45327</v>
      </c>
      <c r="U39" s="217">
        <v>45656</v>
      </c>
      <c r="V39" s="217"/>
      <c r="W39" s="218" t="s">
        <v>28</v>
      </c>
      <c r="X39" s="241" t="s">
        <v>2451</v>
      </c>
      <c r="Y39" s="218">
        <v>2024</v>
      </c>
      <c r="Z39" s="220" t="s">
        <v>23</v>
      </c>
    </row>
    <row r="40" spans="1:26" x14ac:dyDescent="0.25">
      <c r="A40" s="216" t="s">
        <v>2207</v>
      </c>
      <c r="B40" s="220" t="s">
        <v>23</v>
      </c>
      <c r="C40" s="216" t="s">
        <v>49</v>
      </c>
      <c r="D40" s="216" t="s">
        <v>375</v>
      </c>
      <c r="E40" s="217">
        <v>45327</v>
      </c>
      <c r="F40" s="224" t="s">
        <v>1993</v>
      </c>
      <c r="G40" s="237" t="s">
        <v>2168</v>
      </c>
      <c r="H40" s="216" t="s">
        <v>52</v>
      </c>
      <c r="I40" s="238" t="s">
        <v>53</v>
      </c>
      <c r="J40" s="216" t="s">
        <v>1519</v>
      </c>
      <c r="K40" s="237">
        <v>80111601</v>
      </c>
      <c r="L40" s="221">
        <v>1836238</v>
      </c>
      <c r="M40" s="227">
        <v>19953786</v>
      </c>
      <c r="N40" s="216" t="s">
        <v>54</v>
      </c>
      <c r="O40" s="216" t="s">
        <v>1520</v>
      </c>
      <c r="P40" s="219">
        <v>94503546</v>
      </c>
      <c r="Q40" s="222" t="s">
        <v>2401</v>
      </c>
      <c r="R40" s="215" t="s">
        <v>189</v>
      </c>
      <c r="S40" s="216">
        <v>329</v>
      </c>
      <c r="T40" s="217">
        <v>45327</v>
      </c>
      <c r="U40" s="217">
        <v>45656</v>
      </c>
      <c r="V40" s="217"/>
      <c r="W40" s="218" t="s">
        <v>28</v>
      </c>
      <c r="X40" s="241" t="s">
        <v>2452</v>
      </c>
      <c r="Y40" s="218">
        <v>2024</v>
      </c>
      <c r="Z40" s="220" t="s">
        <v>23</v>
      </c>
    </row>
    <row r="41" spans="1:26" x14ac:dyDescent="0.25">
      <c r="A41" s="216" t="s">
        <v>2208</v>
      </c>
      <c r="B41" s="220" t="s">
        <v>23</v>
      </c>
      <c r="C41" s="216" t="s">
        <v>49</v>
      </c>
      <c r="D41" s="216" t="s">
        <v>581</v>
      </c>
      <c r="E41" s="217">
        <v>45327</v>
      </c>
      <c r="F41" s="224" t="s">
        <v>1994</v>
      </c>
      <c r="G41" s="237" t="s">
        <v>2168</v>
      </c>
      <c r="H41" s="216" t="s">
        <v>52</v>
      </c>
      <c r="I41" s="238" t="s">
        <v>53</v>
      </c>
      <c r="J41" s="216" t="s">
        <v>1519</v>
      </c>
      <c r="K41" s="237">
        <v>80111601</v>
      </c>
      <c r="L41" s="221">
        <v>1836238</v>
      </c>
      <c r="M41" s="227">
        <v>19953786</v>
      </c>
      <c r="N41" s="216" t="s">
        <v>54</v>
      </c>
      <c r="O41" s="216" t="s">
        <v>1520</v>
      </c>
      <c r="P41" s="219">
        <v>1061790752</v>
      </c>
      <c r="Q41" s="222" t="s">
        <v>2401</v>
      </c>
      <c r="R41" s="215" t="s">
        <v>189</v>
      </c>
      <c r="S41" s="216">
        <v>329</v>
      </c>
      <c r="T41" s="217">
        <v>45327</v>
      </c>
      <c r="U41" s="217">
        <v>45656</v>
      </c>
      <c r="V41" s="217"/>
      <c r="W41" s="218" t="s">
        <v>28</v>
      </c>
      <c r="X41" s="241" t="s">
        <v>2453</v>
      </c>
      <c r="Y41" s="218">
        <v>2024</v>
      </c>
      <c r="Z41" s="220" t="s">
        <v>23</v>
      </c>
    </row>
    <row r="42" spans="1:26" x14ac:dyDescent="0.25">
      <c r="A42" s="216" t="s">
        <v>2209</v>
      </c>
      <c r="B42" s="220" t="s">
        <v>23</v>
      </c>
      <c r="C42" s="216" t="s">
        <v>49</v>
      </c>
      <c r="D42" s="216" t="s">
        <v>1877</v>
      </c>
      <c r="E42" s="217">
        <v>45327</v>
      </c>
      <c r="F42" s="224" t="s">
        <v>1995</v>
      </c>
      <c r="G42" s="237" t="s">
        <v>2168</v>
      </c>
      <c r="H42" s="216" t="s">
        <v>52</v>
      </c>
      <c r="I42" s="238" t="s">
        <v>53</v>
      </c>
      <c r="J42" s="216" t="s">
        <v>1519</v>
      </c>
      <c r="K42" s="237">
        <v>80111601</v>
      </c>
      <c r="L42" s="221">
        <v>1836238</v>
      </c>
      <c r="M42" s="227">
        <v>19953786</v>
      </c>
      <c r="N42" s="216" t="s">
        <v>54</v>
      </c>
      <c r="O42" s="216" t="s">
        <v>1520</v>
      </c>
      <c r="P42" s="219">
        <v>1088975285</v>
      </c>
      <c r="Q42" s="222" t="s">
        <v>2401</v>
      </c>
      <c r="R42" s="216" t="s">
        <v>184</v>
      </c>
      <c r="S42" s="216">
        <v>329</v>
      </c>
      <c r="T42" s="217">
        <v>45327</v>
      </c>
      <c r="U42" s="217">
        <v>45656</v>
      </c>
      <c r="V42" s="217"/>
      <c r="W42" s="218" t="s">
        <v>2410</v>
      </c>
      <c r="X42" s="241" t="s">
        <v>2454</v>
      </c>
      <c r="Y42" s="218">
        <v>2024</v>
      </c>
      <c r="Z42" s="220" t="s">
        <v>23</v>
      </c>
    </row>
    <row r="43" spans="1:26" x14ac:dyDescent="0.25">
      <c r="A43" s="216" t="s">
        <v>2210</v>
      </c>
      <c r="B43" s="220" t="s">
        <v>23</v>
      </c>
      <c r="C43" s="216" t="s">
        <v>49</v>
      </c>
      <c r="D43" s="224" t="s">
        <v>339</v>
      </c>
      <c r="E43" s="217">
        <v>45327</v>
      </c>
      <c r="F43" s="224" t="s">
        <v>1996</v>
      </c>
      <c r="G43" s="237" t="s">
        <v>2168</v>
      </c>
      <c r="H43" s="216" t="s">
        <v>52</v>
      </c>
      <c r="I43" s="238" t="s">
        <v>53</v>
      </c>
      <c r="J43" s="216" t="s">
        <v>1519</v>
      </c>
      <c r="K43" s="237">
        <v>80111601</v>
      </c>
      <c r="L43" s="221">
        <v>1836238</v>
      </c>
      <c r="M43" s="227">
        <v>19953786</v>
      </c>
      <c r="N43" s="216" t="s">
        <v>54</v>
      </c>
      <c r="O43" s="216" t="s">
        <v>1520</v>
      </c>
      <c r="P43" s="219">
        <v>87491684</v>
      </c>
      <c r="Q43" s="222" t="s">
        <v>2401</v>
      </c>
      <c r="R43" s="216" t="s">
        <v>129</v>
      </c>
      <c r="S43" s="216">
        <v>329</v>
      </c>
      <c r="T43" s="217">
        <v>45327</v>
      </c>
      <c r="U43" s="217">
        <v>45656</v>
      </c>
      <c r="V43" s="217"/>
      <c r="W43" s="218" t="s">
        <v>28</v>
      </c>
      <c r="X43" s="241" t="s">
        <v>2455</v>
      </c>
      <c r="Y43" s="218">
        <v>2024</v>
      </c>
      <c r="Z43" s="220" t="s">
        <v>23</v>
      </c>
    </row>
    <row r="44" spans="1:26" x14ac:dyDescent="0.25">
      <c r="A44" s="216" t="s">
        <v>2211</v>
      </c>
      <c r="B44" s="220" t="s">
        <v>23</v>
      </c>
      <c r="C44" s="216" t="s">
        <v>49</v>
      </c>
      <c r="D44" s="218" t="s">
        <v>1878</v>
      </c>
      <c r="E44" s="217">
        <v>45327</v>
      </c>
      <c r="F44" s="224" t="s">
        <v>1997</v>
      </c>
      <c r="G44" s="237" t="s">
        <v>2168</v>
      </c>
      <c r="H44" s="216" t="s">
        <v>52</v>
      </c>
      <c r="I44" s="238" t="s">
        <v>53</v>
      </c>
      <c r="J44" s="216" t="s">
        <v>1519</v>
      </c>
      <c r="K44" s="237">
        <v>80111601</v>
      </c>
      <c r="L44" s="239">
        <v>1836238</v>
      </c>
      <c r="M44" s="227">
        <v>19953786</v>
      </c>
      <c r="N44" s="216" t="s">
        <v>54</v>
      </c>
      <c r="O44" s="216" t="s">
        <v>1520</v>
      </c>
      <c r="P44" s="243">
        <v>12747655</v>
      </c>
      <c r="Q44" s="222" t="s">
        <v>2401</v>
      </c>
      <c r="R44" s="216" t="s">
        <v>129</v>
      </c>
      <c r="S44" s="216">
        <v>329</v>
      </c>
      <c r="T44" s="217">
        <v>45327</v>
      </c>
      <c r="U44" s="217">
        <v>45656</v>
      </c>
      <c r="V44" s="217"/>
      <c r="W44" s="218" t="s">
        <v>28</v>
      </c>
      <c r="X44" s="241" t="s">
        <v>2456</v>
      </c>
      <c r="Y44" s="218">
        <v>2024</v>
      </c>
      <c r="Z44" s="220" t="s">
        <v>23</v>
      </c>
    </row>
    <row r="45" spans="1:26" x14ac:dyDescent="0.25">
      <c r="A45" s="216" t="s">
        <v>2212</v>
      </c>
      <c r="B45" s="220" t="s">
        <v>23</v>
      </c>
      <c r="C45" s="216" t="s">
        <v>49</v>
      </c>
      <c r="D45" s="220" t="s">
        <v>282</v>
      </c>
      <c r="E45" s="217">
        <v>45327</v>
      </c>
      <c r="F45" s="224" t="s">
        <v>1998</v>
      </c>
      <c r="G45" s="237" t="s">
        <v>2168</v>
      </c>
      <c r="H45" s="216" t="s">
        <v>52</v>
      </c>
      <c r="I45" s="238" t="s">
        <v>53</v>
      </c>
      <c r="J45" s="216" t="s">
        <v>1519</v>
      </c>
      <c r="K45" s="237">
        <v>80111601</v>
      </c>
      <c r="L45" s="239">
        <v>1836238</v>
      </c>
      <c r="M45" s="244">
        <v>19953786</v>
      </c>
      <c r="N45" s="216" t="s">
        <v>54</v>
      </c>
      <c r="O45" s="216" t="s">
        <v>1520</v>
      </c>
      <c r="P45" s="243">
        <v>98345904</v>
      </c>
      <c r="Q45" s="222" t="s">
        <v>2401</v>
      </c>
      <c r="R45" s="216" t="s">
        <v>129</v>
      </c>
      <c r="S45" s="216">
        <v>329</v>
      </c>
      <c r="T45" s="217">
        <v>45327</v>
      </c>
      <c r="U45" s="217">
        <v>45656</v>
      </c>
      <c r="V45" s="217"/>
      <c r="W45" s="218" t="s">
        <v>28</v>
      </c>
      <c r="X45" s="241" t="s">
        <v>2457</v>
      </c>
      <c r="Y45" s="218">
        <v>2024</v>
      </c>
      <c r="Z45" s="220" t="s">
        <v>23</v>
      </c>
    </row>
    <row r="46" spans="1:26" x14ac:dyDescent="0.25">
      <c r="A46" s="216" t="s">
        <v>2213</v>
      </c>
      <c r="B46" s="220" t="s">
        <v>23</v>
      </c>
      <c r="C46" s="216" t="s">
        <v>49</v>
      </c>
      <c r="D46" s="216" t="s">
        <v>109</v>
      </c>
      <c r="E46" s="217">
        <v>45327</v>
      </c>
      <c r="F46" s="224" t="s">
        <v>1999</v>
      </c>
      <c r="G46" s="237" t="s">
        <v>1518</v>
      </c>
      <c r="H46" s="216" t="s">
        <v>52</v>
      </c>
      <c r="I46" s="238" t="s">
        <v>53</v>
      </c>
      <c r="J46" s="216" t="s">
        <v>1519</v>
      </c>
      <c r="K46" s="237">
        <v>80111600</v>
      </c>
      <c r="L46" s="221">
        <v>3670921</v>
      </c>
      <c r="M46" s="244">
        <v>39890675</v>
      </c>
      <c r="N46" s="216" t="s">
        <v>54</v>
      </c>
      <c r="O46" s="216" t="s">
        <v>1520</v>
      </c>
      <c r="P46" s="219">
        <v>1110454070</v>
      </c>
      <c r="Q46" s="222" t="s">
        <v>2401</v>
      </c>
      <c r="R46" s="216" t="s">
        <v>111</v>
      </c>
      <c r="S46" s="216">
        <v>329</v>
      </c>
      <c r="T46" s="217">
        <v>45327</v>
      </c>
      <c r="U46" s="217">
        <v>45656</v>
      </c>
      <c r="V46" s="217"/>
      <c r="W46" s="218" t="s">
        <v>28</v>
      </c>
      <c r="X46" s="241" t="s">
        <v>2458</v>
      </c>
      <c r="Y46" s="218">
        <v>2024</v>
      </c>
      <c r="Z46" s="220" t="s">
        <v>23</v>
      </c>
    </row>
    <row r="47" spans="1:26" x14ac:dyDescent="0.25">
      <c r="A47" s="216" t="s">
        <v>2214</v>
      </c>
      <c r="B47" s="220" t="s">
        <v>23</v>
      </c>
      <c r="C47" s="216" t="s">
        <v>49</v>
      </c>
      <c r="D47" s="218" t="s">
        <v>127</v>
      </c>
      <c r="E47" s="217">
        <v>45328</v>
      </c>
      <c r="F47" s="224" t="s">
        <v>2000</v>
      </c>
      <c r="G47" s="237" t="s">
        <v>1518</v>
      </c>
      <c r="H47" s="216" t="s">
        <v>52</v>
      </c>
      <c r="I47" s="238" t="s">
        <v>53</v>
      </c>
      <c r="J47" s="216" t="s">
        <v>1519</v>
      </c>
      <c r="K47" s="237">
        <v>80111600</v>
      </c>
      <c r="L47" s="239">
        <v>3670921</v>
      </c>
      <c r="M47" s="244">
        <v>39890675</v>
      </c>
      <c r="N47" s="216" t="s">
        <v>54</v>
      </c>
      <c r="O47" s="216" t="s">
        <v>1520</v>
      </c>
      <c r="P47" s="243">
        <v>1085927170</v>
      </c>
      <c r="Q47" s="222" t="s">
        <v>2401</v>
      </c>
      <c r="R47" s="216" t="s">
        <v>129</v>
      </c>
      <c r="S47" s="216">
        <v>328</v>
      </c>
      <c r="T47" s="217">
        <v>45328</v>
      </c>
      <c r="U47" s="217">
        <v>45656</v>
      </c>
      <c r="V47" s="217"/>
      <c r="W47" s="218" t="s">
        <v>28</v>
      </c>
      <c r="X47" s="241" t="s">
        <v>2459</v>
      </c>
      <c r="Y47" s="218">
        <v>2024</v>
      </c>
      <c r="Z47" s="220" t="s">
        <v>23</v>
      </c>
    </row>
    <row r="48" spans="1:26" x14ac:dyDescent="0.25">
      <c r="A48" s="216" t="s">
        <v>2215</v>
      </c>
      <c r="B48" s="220" t="s">
        <v>23</v>
      </c>
      <c r="C48" s="216" t="s">
        <v>49</v>
      </c>
      <c r="D48" s="218" t="s">
        <v>252</v>
      </c>
      <c r="E48" s="217">
        <v>45328</v>
      </c>
      <c r="F48" s="224" t="s">
        <v>2001</v>
      </c>
      <c r="G48" s="237" t="s">
        <v>2168</v>
      </c>
      <c r="H48" s="216" t="s">
        <v>52</v>
      </c>
      <c r="I48" s="238" t="s">
        <v>53</v>
      </c>
      <c r="J48" s="216" t="s">
        <v>1519</v>
      </c>
      <c r="K48" s="237">
        <v>80111601</v>
      </c>
      <c r="L48" s="239">
        <v>1836238</v>
      </c>
      <c r="M48" s="227">
        <v>19953786</v>
      </c>
      <c r="N48" s="216" t="s">
        <v>54</v>
      </c>
      <c r="O48" s="216" t="s">
        <v>1520</v>
      </c>
      <c r="P48" s="243">
        <v>5379720</v>
      </c>
      <c r="Q48" s="222" t="s">
        <v>2401</v>
      </c>
      <c r="R48" s="216" t="s">
        <v>129</v>
      </c>
      <c r="S48" s="216">
        <v>328</v>
      </c>
      <c r="T48" s="217">
        <v>45328</v>
      </c>
      <c r="U48" s="217">
        <v>45656</v>
      </c>
      <c r="V48" s="217"/>
      <c r="W48" s="218" t="s">
        <v>28</v>
      </c>
      <c r="X48" s="241" t="s">
        <v>2460</v>
      </c>
      <c r="Y48" s="218">
        <v>2024</v>
      </c>
      <c r="Z48" s="220" t="s">
        <v>23</v>
      </c>
    </row>
    <row r="49" spans="1:26" x14ac:dyDescent="0.25">
      <c r="A49" s="216" t="s">
        <v>2216</v>
      </c>
      <c r="B49" s="220" t="s">
        <v>23</v>
      </c>
      <c r="C49" s="216" t="s">
        <v>49</v>
      </c>
      <c r="D49" s="218" t="s">
        <v>1879</v>
      </c>
      <c r="E49" s="217">
        <v>45327</v>
      </c>
      <c r="F49" s="224" t="s">
        <v>2002</v>
      </c>
      <c r="G49" s="237" t="s">
        <v>1518</v>
      </c>
      <c r="H49" s="216" t="s">
        <v>52</v>
      </c>
      <c r="I49" s="238" t="s">
        <v>53</v>
      </c>
      <c r="J49" s="216" t="s">
        <v>1519</v>
      </c>
      <c r="K49" s="237">
        <v>80111600</v>
      </c>
      <c r="L49" s="239">
        <v>3670921</v>
      </c>
      <c r="M49" s="244">
        <v>39890675</v>
      </c>
      <c r="N49" s="216" t="s">
        <v>54</v>
      </c>
      <c r="O49" s="216" t="s">
        <v>1520</v>
      </c>
      <c r="P49" s="243">
        <v>1085313052</v>
      </c>
      <c r="Q49" s="222" t="s">
        <v>2401</v>
      </c>
      <c r="R49" s="216" t="s">
        <v>72</v>
      </c>
      <c r="S49" s="216">
        <v>329</v>
      </c>
      <c r="T49" s="217">
        <v>45327</v>
      </c>
      <c r="U49" s="217">
        <v>45656</v>
      </c>
      <c r="V49" s="217"/>
      <c r="W49" s="218" t="s">
        <v>28</v>
      </c>
      <c r="X49" s="241" t="s">
        <v>2461</v>
      </c>
      <c r="Y49" s="218">
        <v>2024</v>
      </c>
      <c r="Z49" s="220" t="s">
        <v>23</v>
      </c>
    </row>
    <row r="50" spans="1:26" x14ac:dyDescent="0.25">
      <c r="A50" s="216" t="s">
        <v>2217</v>
      </c>
      <c r="B50" s="220" t="s">
        <v>23</v>
      </c>
      <c r="C50" s="216" t="s">
        <v>49</v>
      </c>
      <c r="D50" s="218" t="s">
        <v>92</v>
      </c>
      <c r="E50" s="217">
        <v>45328</v>
      </c>
      <c r="F50" s="224" t="s">
        <v>2003</v>
      </c>
      <c r="G50" s="237" t="s">
        <v>2168</v>
      </c>
      <c r="H50" s="216" t="s">
        <v>52</v>
      </c>
      <c r="I50" s="238" t="s">
        <v>53</v>
      </c>
      <c r="J50" s="216" t="s">
        <v>1519</v>
      </c>
      <c r="K50" s="237">
        <v>80111601</v>
      </c>
      <c r="L50" s="239">
        <v>3670920</v>
      </c>
      <c r="M50" s="244">
        <v>39768300</v>
      </c>
      <c r="N50" s="216" t="s">
        <v>54</v>
      </c>
      <c r="O50" s="216" t="s">
        <v>1520</v>
      </c>
      <c r="P50" s="243">
        <v>1112787514</v>
      </c>
      <c r="Q50" s="222" t="s">
        <v>2401</v>
      </c>
      <c r="R50" s="215" t="s">
        <v>94</v>
      </c>
      <c r="S50" s="216">
        <v>328</v>
      </c>
      <c r="T50" s="217">
        <v>45328</v>
      </c>
      <c r="U50" s="217">
        <v>45656</v>
      </c>
      <c r="V50" s="217"/>
      <c r="W50" s="218" t="s">
        <v>28</v>
      </c>
      <c r="X50" s="241" t="s">
        <v>2462</v>
      </c>
      <c r="Y50" s="218">
        <v>2024</v>
      </c>
      <c r="Z50" s="220" t="s">
        <v>23</v>
      </c>
    </row>
    <row r="51" spans="1:26" x14ac:dyDescent="0.25">
      <c r="A51" s="216" t="s">
        <v>2218</v>
      </c>
      <c r="B51" s="220" t="s">
        <v>23</v>
      </c>
      <c r="C51" s="216" t="s">
        <v>49</v>
      </c>
      <c r="D51" s="216" t="s">
        <v>448</v>
      </c>
      <c r="E51" s="217">
        <v>45328</v>
      </c>
      <c r="F51" s="224" t="s">
        <v>2004</v>
      </c>
      <c r="G51" s="237" t="s">
        <v>2168</v>
      </c>
      <c r="H51" s="216" t="s">
        <v>52</v>
      </c>
      <c r="I51" s="238" t="s">
        <v>53</v>
      </c>
      <c r="J51" s="216" t="s">
        <v>1519</v>
      </c>
      <c r="K51" s="237">
        <v>80111601</v>
      </c>
      <c r="L51" s="239">
        <v>1836238</v>
      </c>
      <c r="M51" s="227">
        <v>19892578</v>
      </c>
      <c r="N51" s="216" t="s">
        <v>54</v>
      </c>
      <c r="O51" s="216" t="s">
        <v>1520</v>
      </c>
      <c r="P51" s="219">
        <v>87248929</v>
      </c>
      <c r="Q51" s="222" t="s">
        <v>2401</v>
      </c>
      <c r="R51" s="216" t="s">
        <v>184</v>
      </c>
      <c r="S51" s="216">
        <v>328</v>
      </c>
      <c r="T51" s="217">
        <v>45328</v>
      </c>
      <c r="U51" s="217">
        <v>45656</v>
      </c>
      <c r="V51" s="217"/>
      <c r="W51" s="218" t="s">
        <v>28</v>
      </c>
      <c r="X51" s="241" t="s">
        <v>2463</v>
      </c>
      <c r="Y51" s="218">
        <v>2024</v>
      </c>
      <c r="Z51" s="220" t="s">
        <v>23</v>
      </c>
    </row>
    <row r="52" spans="1:26" x14ac:dyDescent="0.25">
      <c r="A52" s="216" t="s">
        <v>2219</v>
      </c>
      <c r="B52" s="220" t="s">
        <v>23</v>
      </c>
      <c r="C52" s="216" t="s">
        <v>49</v>
      </c>
      <c r="D52" s="216" t="s">
        <v>1880</v>
      </c>
      <c r="E52" s="217">
        <v>45328</v>
      </c>
      <c r="F52" s="224" t="s">
        <v>2005</v>
      </c>
      <c r="G52" s="237" t="s">
        <v>2168</v>
      </c>
      <c r="H52" s="216" t="s">
        <v>52</v>
      </c>
      <c r="I52" s="238" t="s">
        <v>53</v>
      </c>
      <c r="J52" s="216" t="s">
        <v>1519</v>
      </c>
      <c r="K52" s="237">
        <v>80111601</v>
      </c>
      <c r="L52" s="221">
        <v>1836238</v>
      </c>
      <c r="M52" s="227">
        <v>19892578</v>
      </c>
      <c r="N52" s="216" t="s">
        <v>54</v>
      </c>
      <c r="O52" s="216" t="s">
        <v>1520</v>
      </c>
      <c r="P52" s="219">
        <v>87490974</v>
      </c>
      <c r="Q52" s="222" t="s">
        <v>2401</v>
      </c>
      <c r="R52" s="216" t="s">
        <v>129</v>
      </c>
      <c r="S52" s="216">
        <v>328</v>
      </c>
      <c r="T52" s="217">
        <v>45328</v>
      </c>
      <c r="U52" s="217">
        <v>45656</v>
      </c>
      <c r="V52" s="217"/>
      <c r="W52" s="218" t="s">
        <v>28</v>
      </c>
      <c r="X52" s="241" t="s">
        <v>2464</v>
      </c>
      <c r="Y52" s="218">
        <v>2024</v>
      </c>
      <c r="Z52" s="220" t="s">
        <v>23</v>
      </c>
    </row>
    <row r="53" spans="1:26" x14ac:dyDescent="0.25">
      <c r="A53" s="216" t="s">
        <v>2220</v>
      </c>
      <c r="B53" s="220" t="s">
        <v>23</v>
      </c>
      <c r="C53" s="216" t="s">
        <v>49</v>
      </c>
      <c r="D53" s="216" t="s">
        <v>1509</v>
      </c>
      <c r="E53" s="217">
        <v>45328</v>
      </c>
      <c r="F53" s="224" t="s">
        <v>2006</v>
      </c>
      <c r="G53" s="237" t="s">
        <v>1518</v>
      </c>
      <c r="H53" s="216" t="s">
        <v>52</v>
      </c>
      <c r="I53" s="238" t="s">
        <v>53</v>
      </c>
      <c r="J53" s="216" t="s">
        <v>1519</v>
      </c>
      <c r="K53" s="237">
        <v>80111600</v>
      </c>
      <c r="L53" s="221">
        <v>5106004</v>
      </c>
      <c r="M53" s="227">
        <v>55315043</v>
      </c>
      <c r="N53" s="216" t="s">
        <v>54</v>
      </c>
      <c r="O53" s="216" t="s">
        <v>1520</v>
      </c>
      <c r="P53" s="219" t="s">
        <v>2389</v>
      </c>
      <c r="Q53" s="222" t="s">
        <v>2401</v>
      </c>
      <c r="R53" s="216" t="s">
        <v>27</v>
      </c>
      <c r="S53" s="216">
        <v>328</v>
      </c>
      <c r="T53" s="217">
        <v>45328</v>
      </c>
      <c r="U53" s="217">
        <v>45656</v>
      </c>
      <c r="V53" s="217"/>
      <c r="W53" s="218" t="s">
        <v>28</v>
      </c>
      <c r="X53" s="241" t="s">
        <v>2465</v>
      </c>
      <c r="Y53" s="218">
        <v>2024</v>
      </c>
      <c r="Z53" s="220" t="s">
        <v>23</v>
      </c>
    </row>
    <row r="54" spans="1:26" x14ac:dyDescent="0.25">
      <c r="A54" s="216" t="s">
        <v>2221</v>
      </c>
      <c r="B54" s="220" t="s">
        <v>23</v>
      </c>
      <c r="C54" s="216" t="s">
        <v>49</v>
      </c>
      <c r="D54" s="216" t="s">
        <v>196</v>
      </c>
      <c r="E54" s="217">
        <v>45328</v>
      </c>
      <c r="F54" s="224" t="s">
        <v>2007</v>
      </c>
      <c r="G54" s="237" t="s">
        <v>2168</v>
      </c>
      <c r="H54" s="216" t="s">
        <v>52</v>
      </c>
      <c r="I54" s="238" t="s">
        <v>53</v>
      </c>
      <c r="J54" s="216" t="s">
        <v>1519</v>
      </c>
      <c r="K54" s="237">
        <v>80111601</v>
      </c>
      <c r="L54" s="221">
        <v>1836238</v>
      </c>
      <c r="M54" s="227">
        <v>19892578</v>
      </c>
      <c r="N54" s="216" t="s">
        <v>54</v>
      </c>
      <c r="O54" s="216" t="s">
        <v>1520</v>
      </c>
      <c r="P54" s="219">
        <v>1079604020</v>
      </c>
      <c r="Q54" s="222" t="s">
        <v>2401</v>
      </c>
      <c r="R54" s="216" t="s">
        <v>111</v>
      </c>
      <c r="S54" s="216">
        <v>328</v>
      </c>
      <c r="T54" s="217">
        <v>45328</v>
      </c>
      <c r="U54" s="217">
        <v>45656</v>
      </c>
      <c r="V54" s="217"/>
      <c r="W54" s="218" t="s">
        <v>28</v>
      </c>
      <c r="X54" s="241" t="s">
        <v>2466</v>
      </c>
      <c r="Y54" s="218">
        <v>2024</v>
      </c>
      <c r="Z54" s="220" t="s">
        <v>23</v>
      </c>
    </row>
    <row r="55" spans="1:26" x14ac:dyDescent="0.25">
      <c r="A55" s="216" t="s">
        <v>2222</v>
      </c>
      <c r="B55" s="220" t="s">
        <v>23</v>
      </c>
      <c r="C55" s="216" t="s">
        <v>49</v>
      </c>
      <c r="D55" s="216" t="s">
        <v>1881</v>
      </c>
      <c r="E55" s="217">
        <v>45328</v>
      </c>
      <c r="F55" s="224" t="s">
        <v>2008</v>
      </c>
      <c r="G55" s="237" t="s">
        <v>2168</v>
      </c>
      <c r="H55" s="216" t="s">
        <v>52</v>
      </c>
      <c r="I55" s="238" t="s">
        <v>53</v>
      </c>
      <c r="J55" s="216" t="s">
        <v>1519</v>
      </c>
      <c r="K55" s="237">
        <v>80111601</v>
      </c>
      <c r="L55" s="221">
        <v>1836238</v>
      </c>
      <c r="M55" s="227">
        <v>19892578</v>
      </c>
      <c r="N55" s="216" t="s">
        <v>54</v>
      </c>
      <c r="O55" s="216" t="s">
        <v>1520</v>
      </c>
      <c r="P55" s="219">
        <v>1079604020</v>
      </c>
      <c r="Q55" s="222" t="s">
        <v>2401</v>
      </c>
      <c r="R55" s="216" t="s">
        <v>134</v>
      </c>
      <c r="S55" s="216">
        <v>328</v>
      </c>
      <c r="T55" s="217">
        <v>45328</v>
      </c>
      <c r="U55" s="217">
        <v>45656</v>
      </c>
      <c r="V55" s="217"/>
      <c r="W55" s="218" t="s">
        <v>28</v>
      </c>
      <c r="X55" s="241" t="s">
        <v>2467</v>
      </c>
      <c r="Y55" s="218">
        <v>2024</v>
      </c>
      <c r="Z55" s="220" t="s">
        <v>23</v>
      </c>
    </row>
    <row r="56" spans="1:26" x14ac:dyDescent="0.25">
      <c r="A56" s="216" t="s">
        <v>2223</v>
      </c>
      <c r="B56" s="220" t="s">
        <v>23</v>
      </c>
      <c r="C56" s="216" t="s">
        <v>49</v>
      </c>
      <c r="D56" s="216" t="s">
        <v>1882</v>
      </c>
      <c r="E56" s="217">
        <v>45328</v>
      </c>
      <c r="F56" s="224" t="s">
        <v>2009</v>
      </c>
      <c r="G56" s="237" t="s">
        <v>2168</v>
      </c>
      <c r="H56" s="216" t="s">
        <v>52</v>
      </c>
      <c r="I56" s="238" t="s">
        <v>53</v>
      </c>
      <c r="J56" s="216" t="s">
        <v>1519</v>
      </c>
      <c r="K56" s="237">
        <v>80111601</v>
      </c>
      <c r="L56" s="221">
        <v>1836237</v>
      </c>
      <c r="M56" s="227">
        <v>19892568</v>
      </c>
      <c r="N56" s="216" t="s">
        <v>54</v>
      </c>
      <c r="O56" s="216" t="s">
        <v>1520</v>
      </c>
      <c r="P56" s="219">
        <v>1004871359</v>
      </c>
      <c r="Q56" s="222" t="s">
        <v>2401</v>
      </c>
      <c r="R56" s="215" t="s">
        <v>94</v>
      </c>
      <c r="S56" s="216">
        <v>328</v>
      </c>
      <c r="T56" s="217">
        <v>45328</v>
      </c>
      <c r="U56" s="217">
        <v>45656</v>
      </c>
      <c r="V56" s="217"/>
      <c r="W56" s="218" t="s">
        <v>28</v>
      </c>
      <c r="X56" s="241" t="s">
        <v>2468</v>
      </c>
      <c r="Y56" s="218">
        <v>2024</v>
      </c>
      <c r="Z56" s="220" t="s">
        <v>23</v>
      </c>
    </row>
    <row r="57" spans="1:26" x14ac:dyDescent="0.25">
      <c r="A57" s="216" t="s">
        <v>2224</v>
      </c>
      <c r="B57" s="220" t="s">
        <v>23</v>
      </c>
      <c r="C57" s="216" t="s">
        <v>49</v>
      </c>
      <c r="D57" s="216" t="s">
        <v>444</v>
      </c>
      <c r="E57" s="217">
        <v>45328</v>
      </c>
      <c r="F57" s="224" t="s">
        <v>2010</v>
      </c>
      <c r="G57" s="237" t="s">
        <v>2168</v>
      </c>
      <c r="H57" s="216" t="s">
        <v>52</v>
      </c>
      <c r="I57" s="238" t="s">
        <v>53</v>
      </c>
      <c r="J57" s="216" t="s">
        <v>1519</v>
      </c>
      <c r="K57" s="237">
        <v>80111601</v>
      </c>
      <c r="L57" s="221">
        <v>1836238</v>
      </c>
      <c r="M57" s="223">
        <v>19892578</v>
      </c>
      <c r="N57" s="216" t="s">
        <v>54</v>
      </c>
      <c r="O57" s="216" t="s">
        <v>1520</v>
      </c>
      <c r="P57" s="219">
        <v>1088536938</v>
      </c>
      <c r="Q57" s="222" t="s">
        <v>2401</v>
      </c>
      <c r="R57" s="216" t="s">
        <v>134</v>
      </c>
      <c r="S57" s="216">
        <v>328</v>
      </c>
      <c r="T57" s="217">
        <v>45328</v>
      </c>
      <c r="U57" s="217">
        <v>45656</v>
      </c>
      <c r="V57" s="217"/>
      <c r="W57" s="218" t="s">
        <v>28</v>
      </c>
      <c r="X57" s="241" t="s">
        <v>2469</v>
      </c>
      <c r="Y57" s="218">
        <v>2024</v>
      </c>
      <c r="Z57" s="220" t="s">
        <v>23</v>
      </c>
    </row>
    <row r="58" spans="1:26" x14ac:dyDescent="0.25">
      <c r="A58" s="216" t="s">
        <v>2225</v>
      </c>
      <c r="B58" s="220" t="s">
        <v>23</v>
      </c>
      <c r="C58" s="216" t="s">
        <v>49</v>
      </c>
      <c r="D58" s="224" t="s">
        <v>424</v>
      </c>
      <c r="E58" s="217">
        <v>45329</v>
      </c>
      <c r="F58" s="224" t="s">
        <v>2011</v>
      </c>
      <c r="G58" s="237" t="s">
        <v>2168</v>
      </c>
      <c r="H58" s="216" t="s">
        <v>52</v>
      </c>
      <c r="I58" s="238" t="s">
        <v>53</v>
      </c>
      <c r="J58" s="216" t="s">
        <v>1519</v>
      </c>
      <c r="K58" s="237">
        <v>80111601</v>
      </c>
      <c r="L58" s="221">
        <v>1836238</v>
      </c>
      <c r="M58" s="227">
        <v>19831370</v>
      </c>
      <c r="N58" s="216" t="s">
        <v>54</v>
      </c>
      <c r="O58" s="216" t="s">
        <v>1520</v>
      </c>
      <c r="P58" s="219">
        <v>1007061882</v>
      </c>
      <c r="Q58" s="222" t="s">
        <v>2401</v>
      </c>
      <c r="R58" s="216" t="s">
        <v>189</v>
      </c>
      <c r="S58" s="216">
        <v>327</v>
      </c>
      <c r="T58" s="217">
        <v>45329</v>
      </c>
      <c r="U58" s="217">
        <v>45656</v>
      </c>
      <c r="V58" s="217"/>
      <c r="W58" s="218" t="s">
        <v>28</v>
      </c>
      <c r="X58" s="241" t="s">
        <v>2470</v>
      </c>
      <c r="Y58" s="218">
        <v>2024</v>
      </c>
      <c r="Z58" s="220" t="s">
        <v>23</v>
      </c>
    </row>
    <row r="59" spans="1:26" x14ac:dyDescent="0.25">
      <c r="A59" s="216" t="s">
        <v>2226</v>
      </c>
      <c r="B59" s="220" t="s">
        <v>23</v>
      </c>
      <c r="C59" s="216" t="s">
        <v>49</v>
      </c>
      <c r="D59" s="220" t="s">
        <v>1883</v>
      </c>
      <c r="E59" s="217">
        <v>45329</v>
      </c>
      <c r="F59" s="224" t="s">
        <v>2012</v>
      </c>
      <c r="G59" s="237" t="s">
        <v>2168</v>
      </c>
      <c r="H59" s="216" t="s">
        <v>52</v>
      </c>
      <c r="I59" s="238" t="s">
        <v>53</v>
      </c>
      <c r="J59" s="216" t="s">
        <v>1519</v>
      </c>
      <c r="K59" s="237">
        <v>80111601</v>
      </c>
      <c r="L59" s="221">
        <v>1836238</v>
      </c>
      <c r="M59" s="227">
        <v>19831370</v>
      </c>
      <c r="N59" s="216" t="s">
        <v>54</v>
      </c>
      <c r="O59" s="216" t="s">
        <v>1520</v>
      </c>
      <c r="P59" s="219">
        <v>9957426</v>
      </c>
      <c r="Q59" s="222" t="s">
        <v>2401</v>
      </c>
      <c r="R59" s="216" t="s">
        <v>134</v>
      </c>
      <c r="S59" s="216">
        <v>327</v>
      </c>
      <c r="T59" s="217">
        <v>45329</v>
      </c>
      <c r="U59" s="217">
        <v>45656</v>
      </c>
      <c r="V59" s="217"/>
      <c r="W59" s="218" t="s">
        <v>28</v>
      </c>
      <c r="X59" s="241" t="s">
        <v>2471</v>
      </c>
      <c r="Y59" s="218">
        <v>2024</v>
      </c>
      <c r="Z59" s="220" t="s">
        <v>23</v>
      </c>
    </row>
    <row r="60" spans="1:26" x14ac:dyDescent="0.25">
      <c r="A60" s="216" t="s">
        <v>2227</v>
      </c>
      <c r="B60" s="220" t="s">
        <v>23</v>
      </c>
      <c r="C60" s="216" t="s">
        <v>49</v>
      </c>
      <c r="D60" s="216" t="s">
        <v>277</v>
      </c>
      <c r="E60" s="217">
        <v>45329</v>
      </c>
      <c r="F60" s="224" t="s">
        <v>2013</v>
      </c>
      <c r="G60" s="237" t="s">
        <v>2168</v>
      </c>
      <c r="H60" s="216" t="s">
        <v>52</v>
      </c>
      <c r="I60" s="238" t="s">
        <v>53</v>
      </c>
      <c r="J60" s="216" t="s">
        <v>1519</v>
      </c>
      <c r="K60" s="237">
        <v>80111601</v>
      </c>
      <c r="L60" s="221">
        <v>3226850</v>
      </c>
      <c r="M60" s="223">
        <v>34849980</v>
      </c>
      <c r="N60" s="216" t="s">
        <v>54</v>
      </c>
      <c r="O60" s="216" t="s">
        <v>1520</v>
      </c>
      <c r="P60" s="219">
        <v>1088282343</v>
      </c>
      <c r="Q60" s="222" t="s">
        <v>2401</v>
      </c>
      <c r="R60" s="216" t="s">
        <v>763</v>
      </c>
      <c r="S60" s="216">
        <v>327</v>
      </c>
      <c r="T60" s="217">
        <v>45329</v>
      </c>
      <c r="U60" s="217">
        <v>45656</v>
      </c>
      <c r="V60" s="217"/>
      <c r="W60" s="218" t="s">
        <v>28</v>
      </c>
      <c r="X60" s="241" t="s">
        <v>2472</v>
      </c>
      <c r="Y60" s="218">
        <v>2024</v>
      </c>
      <c r="Z60" s="220" t="s">
        <v>23</v>
      </c>
    </row>
    <row r="61" spans="1:26" x14ac:dyDescent="0.25">
      <c r="A61" s="216" t="s">
        <v>2228</v>
      </c>
      <c r="B61" s="220" t="s">
        <v>23</v>
      </c>
      <c r="C61" s="216" t="s">
        <v>49</v>
      </c>
      <c r="D61" s="216" t="s">
        <v>1884</v>
      </c>
      <c r="E61" s="217">
        <v>45329</v>
      </c>
      <c r="F61" s="224" t="s">
        <v>2014</v>
      </c>
      <c r="G61" s="237" t="s">
        <v>2168</v>
      </c>
      <c r="H61" s="216" t="s">
        <v>52</v>
      </c>
      <c r="I61" s="238" t="s">
        <v>53</v>
      </c>
      <c r="J61" s="216" t="s">
        <v>1519</v>
      </c>
      <c r="K61" s="237">
        <v>80111601</v>
      </c>
      <c r="L61" s="221">
        <v>1836238</v>
      </c>
      <c r="M61" s="227">
        <v>19831370</v>
      </c>
      <c r="N61" s="216" t="s">
        <v>54</v>
      </c>
      <c r="O61" s="216" t="s">
        <v>1520</v>
      </c>
      <c r="P61" s="219">
        <v>1081701294</v>
      </c>
      <c r="Q61" s="222" t="s">
        <v>2401</v>
      </c>
      <c r="R61" s="216" t="s">
        <v>1107</v>
      </c>
      <c r="S61" s="216">
        <v>327</v>
      </c>
      <c r="T61" s="217">
        <v>45329</v>
      </c>
      <c r="U61" s="217">
        <v>45656</v>
      </c>
      <c r="V61" s="217"/>
      <c r="W61" s="218" t="s">
        <v>28</v>
      </c>
      <c r="X61" s="241" t="s">
        <v>2473</v>
      </c>
      <c r="Y61" s="218">
        <v>2024</v>
      </c>
      <c r="Z61" s="220" t="s">
        <v>23</v>
      </c>
    </row>
    <row r="62" spans="1:26" x14ac:dyDescent="0.25">
      <c r="A62" s="216" t="s">
        <v>2229</v>
      </c>
      <c r="B62" s="220" t="s">
        <v>23</v>
      </c>
      <c r="C62" s="216" t="s">
        <v>49</v>
      </c>
      <c r="D62" s="216" t="s">
        <v>1885</v>
      </c>
      <c r="E62" s="217">
        <v>45330</v>
      </c>
      <c r="F62" s="224" t="s">
        <v>2015</v>
      </c>
      <c r="G62" s="237" t="s">
        <v>2168</v>
      </c>
      <c r="H62" s="216" t="s">
        <v>52</v>
      </c>
      <c r="I62" s="238" t="s">
        <v>53</v>
      </c>
      <c r="J62" s="216" t="s">
        <v>1519</v>
      </c>
      <c r="K62" s="237">
        <v>80111601</v>
      </c>
      <c r="L62" s="221">
        <v>1836238</v>
      </c>
      <c r="M62" s="223">
        <v>19770162</v>
      </c>
      <c r="N62" s="216" t="s">
        <v>54</v>
      </c>
      <c r="O62" s="216" t="s">
        <v>1520</v>
      </c>
      <c r="P62" s="219">
        <v>1093533498</v>
      </c>
      <c r="Q62" s="222" t="s">
        <v>2401</v>
      </c>
      <c r="R62" s="216" t="s">
        <v>134</v>
      </c>
      <c r="S62" s="216">
        <v>326</v>
      </c>
      <c r="T62" s="217">
        <v>45330</v>
      </c>
      <c r="U62" s="217">
        <v>45656</v>
      </c>
      <c r="V62" s="217"/>
      <c r="W62" s="218" t="s">
        <v>28</v>
      </c>
      <c r="X62" s="241" t="s">
        <v>2474</v>
      </c>
      <c r="Y62" s="218">
        <v>2024</v>
      </c>
      <c r="Z62" s="220" t="s">
        <v>23</v>
      </c>
    </row>
    <row r="63" spans="1:26" x14ac:dyDescent="0.25">
      <c r="A63" s="216" t="s">
        <v>2230</v>
      </c>
      <c r="B63" s="220" t="s">
        <v>23</v>
      </c>
      <c r="C63" s="216" t="s">
        <v>49</v>
      </c>
      <c r="D63" s="216" t="s">
        <v>815</v>
      </c>
      <c r="E63" s="217">
        <v>45329</v>
      </c>
      <c r="F63" s="224" t="s">
        <v>2016</v>
      </c>
      <c r="G63" s="237" t="s">
        <v>1518</v>
      </c>
      <c r="H63" s="216" t="s">
        <v>52</v>
      </c>
      <c r="I63" s="238" t="s">
        <v>53</v>
      </c>
      <c r="J63" s="216" t="s">
        <v>1519</v>
      </c>
      <c r="K63" s="237">
        <v>80111600</v>
      </c>
      <c r="L63" s="221">
        <v>6347912</v>
      </c>
      <c r="M63" s="240">
        <v>68557450</v>
      </c>
      <c r="N63" s="216" t="s">
        <v>54</v>
      </c>
      <c r="O63" s="216" t="s">
        <v>1520</v>
      </c>
      <c r="P63" s="219">
        <v>1113642271</v>
      </c>
      <c r="Q63" s="222" t="s">
        <v>2401</v>
      </c>
      <c r="R63" s="216" t="s">
        <v>27</v>
      </c>
      <c r="S63" s="216">
        <v>327</v>
      </c>
      <c r="T63" s="217">
        <v>45329</v>
      </c>
      <c r="U63" s="217">
        <v>45656</v>
      </c>
      <c r="V63" s="217"/>
      <c r="W63" s="218" t="s">
        <v>28</v>
      </c>
      <c r="X63" s="241" t="s">
        <v>2475</v>
      </c>
      <c r="Y63" s="218">
        <v>2024</v>
      </c>
      <c r="Z63" s="220" t="s">
        <v>23</v>
      </c>
    </row>
    <row r="64" spans="1:26" x14ac:dyDescent="0.25">
      <c r="A64" s="216" t="s">
        <v>2231</v>
      </c>
      <c r="B64" s="220" t="s">
        <v>23</v>
      </c>
      <c r="C64" s="216" t="s">
        <v>49</v>
      </c>
      <c r="D64" s="216" t="s">
        <v>460</v>
      </c>
      <c r="E64" s="217">
        <v>45329</v>
      </c>
      <c r="F64" s="224" t="s">
        <v>2017</v>
      </c>
      <c r="G64" s="237" t="s">
        <v>2168</v>
      </c>
      <c r="H64" s="216" t="s">
        <v>52</v>
      </c>
      <c r="I64" s="238" t="s">
        <v>53</v>
      </c>
      <c r="J64" s="216" t="s">
        <v>1519</v>
      </c>
      <c r="K64" s="237">
        <v>80111601</v>
      </c>
      <c r="L64" s="221">
        <v>1836238</v>
      </c>
      <c r="M64" s="223">
        <v>19831370</v>
      </c>
      <c r="N64" s="216" t="s">
        <v>54</v>
      </c>
      <c r="O64" s="216" t="s">
        <v>1520</v>
      </c>
      <c r="P64" s="219">
        <v>34544209</v>
      </c>
      <c r="Q64" s="222" t="s">
        <v>2401</v>
      </c>
      <c r="R64" s="216" t="s">
        <v>27</v>
      </c>
      <c r="S64" s="216">
        <v>327</v>
      </c>
      <c r="T64" s="217">
        <v>45329</v>
      </c>
      <c r="U64" s="217">
        <v>45656</v>
      </c>
      <c r="V64" s="217"/>
      <c r="W64" s="218" t="s">
        <v>28</v>
      </c>
      <c r="X64" s="241" t="s">
        <v>2476</v>
      </c>
      <c r="Y64" s="218">
        <v>2024</v>
      </c>
      <c r="Z64" s="220" t="s">
        <v>23</v>
      </c>
    </row>
    <row r="65" spans="1:26" x14ac:dyDescent="0.25">
      <c r="A65" s="216" t="s">
        <v>2232</v>
      </c>
      <c r="B65" s="220" t="s">
        <v>23</v>
      </c>
      <c r="C65" s="216" t="s">
        <v>49</v>
      </c>
      <c r="D65" s="216" t="s">
        <v>187</v>
      </c>
      <c r="E65" s="217">
        <v>45330</v>
      </c>
      <c r="F65" s="224" t="s">
        <v>2018</v>
      </c>
      <c r="G65" s="237" t="s">
        <v>1518</v>
      </c>
      <c r="H65" s="216" t="s">
        <v>52</v>
      </c>
      <c r="I65" s="238" t="s">
        <v>53</v>
      </c>
      <c r="J65" s="216" t="s">
        <v>1519</v>
      </c>
      <c r="K65" s="237">
        <v>80111600</v>
      </c>
      <c r="L65" s="221">
        <v>3670921</v>
      </c>
      <c r="M65" s="223">
        <v>39523583</v>
      </c>
      <c r="N65" s="216" t="s">
        <v>54</v>
      </c>
      <c r="O65" s="216" t="s">
        <v>1520</v>
      </c>
      <c r="P65" s="219">
        <v>1061763316</v>
      </c>
      <c r="Q65" s="222" t="s">
        <v>2401</v>
      </c>
      <c r="R65" s="216" t="s">
        <v>189</v>
      </c>
      <c r="S65" s="216">
        <v>326</v>
      </c>
      <c r="T65" s="217">
        <v>45330</v>
      </c>
      <c r="U65" s="217">
        <v>45656</v>
      </c>
      <c r="V65" s="217"/>
      <c r="W65" s="218" t="s">
        <v>28</v>
      </c>
      <c r="X65" s="241" t="s">
        <v>2477</v>
      </c>
      <c r="Y65" s="218">
        <v>2024</v>
      </c>
      <c r="Z65" s="220" t="s">
        <v>23</v>
      </c>
    </row>
    <row r="66" spans="1:26" x14ac:dyDescent="0.25">
      <c r="A66" s="216" t="s">
        <v>2233</v>
      </c>
      <c r="B66" s="220" t="s">
        <v>23</v>
      </c>
      <c r="C66" s="216" t="s">
        <v>49</v>
      </c>
      <c r="D66" s="224" t="s">
        <v>1886</v>
      </c>
      <c r="E66" s="217">
        <v>45329</v>
      </c>
      <c r="F66" s="224" t="s">
        <v>2019</v>
      </c>
      <c r="G66" s="237" t="s">
        <v>2168</v>
      </c>
      <c r="H66" s="216" t="s">
        <v>52</v>
      </c>
      <c r="I66" s="238" t="s">
        <v>53</v>
      </c>
      <c r="J66" s="216" t="s">
        <v>1519</v>
      </c>
      <c r="K66" s="237">
        <v>80111601</v>
      </c>
      <c r="L66" s="221">
        <v>1836238</v>
      </c>
      <c r="M66" s="223">
        <v>19770162</v>
      </c>
      <c r="N66" s="216" t="s">
        <v>54</v>
      </c>
      <c r="O66" s="216" t="s">
        <v>1520</v>
      </c>
      <c r="P66" s="219">
        <v>10536351</v>
      </c>
      <c r="Q66" s="222" t="s">
        <v>2401</v>
      </c>
      <c r="R66" s="216" t="s">
        <v>189</v>
      </c>
      <c r="S66" s="216">
        <v>326</v>
      </c>
      <c r="T66" s="217">
        <v>45330</v>
      </c>
      <c r="U66" s="217">
        <v>45656</v>
      </c>
      <c r="V66" s="217"/>
      <c r="W66" s="218" t="s">
        <v>28</v>
      </c>
      <c r="X66" s="241" t="s">
        <v>2478</v>
      </c>
      <c r="Y66" s="218">
        <v>2024</v>
      </c>
      <c r="Z66" s="220" t="s">
        <v>23</v>
      </c>
    </row>
    <row r="67" spans="1:26" x14ac:dyDescent="0.25">
      <c r="A67" s="216" t="s">
        <v>2234</v>
      </c>
      <c r="B67" s="220" t="s">
        <v>23</v>
      </c>
      <c r="C67" s="216" t="s">
        <v>49</v>
      </c>
      <c r="D67" s="216" t="s">
        <v>1887</v>
      </c>
      <c r="E67" s="217">
        <v>45330</v>
      </c>
      <c r="F67" s="224" t="s">
        <v>2020</v>
      </c>
      <c r="G67" s="237" t="s">
        <v>2168</v>
      </c>
      <c r="H67" s="216" t="s">
        <v>52</v>
      </c>
      <c r="I67" s="238" t="s">
        <v>53</v>
      </c>
      <c r="J67" s="216" t="s">
        <v>1519</v>
      </c>
      <c r="K67" s="237">
        <v>80111601</v>
      </c>
      <c r="L67" s="221">
        <v>1836238</v>
      </c>
      <c r="M67" s="227">
        <v>19770162</v>
      </c>
      <c r="N67" s="216" t="s">
        <v>54</v>
      </c>
      <c r="O67" s="216" t="s">
        <v>1520</v>
      </c>
      <c r="P67" s="219">
        <v>1003807579</v>
      </c>
      <c r="Q67" s="222" t="s">
        <v>2401</v>
      </c>
      <c r="R67" s="216" t="s">
        <v>111</v>
      </c>
      <c r="S67" s="216">
        <v>326</v>
      </c>
      <c r="T67" s="217">
        <v>45330</v>
      </c>
      <c r="U67" s="217">
        <v>45656</v>
      </c>
      <c r="V67" s="217"/>
      <c r="W67" s="218" t="s">
        <v>28</v>
      </c>
      <c r="X67" s="241" t="s">
        <v>2479</v>
      </c>
      <c r="Y67" s="218">
        <v>2024</v>
      </c>
      <c r="Z67" s="220" t="s">
        <v>23</v>
      </c>
    </row>
    <row r="68" spans="1:26" x14ac:dyDescent="0.25">
      <c r="A68" s="216" t="s">
        <v>2235</v>
      </c>
      <c r="B68" s="220" t="s">
        <v>23</v>
      </c>
      <c r="C68" s="216" t="s">
        <v>49</v>
      </c>
      <c r="D68" s="216" t="s">
        <v>476</v>
      </c>
      <c r="E68" s="217">
        <v>45330</v>
      </c>
      <c r="F68" s="224" t="s">
        <v>2021</v>
      </c>
      <c r="G68" s="237" t="s">
        <v>2168</v>
      </c>
      <c r="H68" s="216" t="s">
        <v>52</v>
      </c>
      <c r="I68" s="238" t="s">
        <v>53</v>
      </c>
      <c r="J68" s="216" t="s">
        <v>1519</v>
      </c>
      <c r="K68" s="237">
        <v>80111601</v>
      </c>
      <c r="L68" s="221">
        <v>1836238</v>
      </c>
      <c r="M68" s="227">
        <v>19770163</v>
      </c>
      <c r="N68" s="216" t="s">
        <v>54</v>
      </c>
      <c r="O68" s="216" t="s">
        <v>1520</v>
      </c>
      <c r="P68" s="219">
        <v>1114788001</v>
      </c>
      <c r="Q68" s="222" t="s">
        <v>2401</v>
      </c>
      <c r="R68" s="216" t="s">
        <v>134</v>
      </c>
      <c r="S68" s="216">
        <v>326</v>
      </c>
      <c r="T68" s="217">
        <v>45330</v>
      </c>
      <c r="U68" s="217">
        <v>45656</v>
      </c>
      <c r="V68" s="217"/>
      <c r="W68" s="218" t="s">
        <v>28</v>
      </c>
      <c r="X68" s="241" t="s">
        <v>2480</v>
      </c>
      <c r="Y68" s="218">
        <v>2024</v>
      </c>
      <c r="Z68" s="220" t="s">
        <v>23</v>
      </c>
    </row>
    <row r="69" spans="1:26" x14ac:dyDescent="0.25">
      <c r="A69" s="216" t="s">
        <v>2236</v>
      </c>
      <c r="B69" s="220" t="s">
        <v>23</v>
      </c>
      <c r="C69" s="216" t="s">
        <v>49</v>
      </c>
      <c r="D69" s="216" t="s">
        <v>88</v>
      </c>
      <c r="E69" s="217">
        <v>44965</v>
      </c>
      <c r="F69" s="224" t="s">
        <v>2022</v>
      </c>
      <c r="G69" s="237" t="s">
        <v>2168</v>
      </c>
      <c r="H69" s="216" t="s">
        <v>52</v>
      </c>
      <c r="I69" s="238" t="s">
        <v>53</v>
      </c>
      <c r="J69" s="216" t="s">
        <v>1519</v>
      </c>
      <c r="K69" s="237">
        <v>80111601</v>
      </c>
      <c r="L69" s="221">
        <v>1836238</v>
      </c>
      <c r="M69" s="227">
        <v>19770162</v>
      </c>
      <c r="N69" s="216" t="s">
        <v>54</v>
      </c>
      <c r="O69" s="216" t="s">
        <v>1520</v>
      </c>
      <c r="P69" s="219">
        <v>13071229</v>
      </c>
      <c r="Q69" s="222" t="s">
        <v>2401</v>
      </c>
      <c r="R69" s="216" t="s">
        <v>2402</v>
      </c>
      <c r="S69" s="216">
        <v>326</v>
      </c>
      <c r="T69" s="217">
        <v>45330</v>
      </c>
      <c r="U69" s="217">
        <v>45656</v>
      </c>
      <c r="V69" s="217"/>
      <c r="W69" s="218" t="s">
        <v>28</v>
      </c>
      <c r="X69" s="241" t="s">
        <v>2481</v>
      </c>
      <c r="Y69" s="218">
        <v>2024</v>
      </c>
      <c r="Z69" s="220" t="s">
        <v>23</v>
      </c>
    </row>
    <row r="70" spans="1:26" x14ac:dyDescent="0.25">
      <c r="A70" s="216" t="s">
        <v>2237</v>
      </c>
      <c r="B70" s="220" t="s">
        <v>23</v>
      </c>
      <c r="C70" s="216" t="s">
        <v>49</v>
      </c>
      <c r="D70" s="216" t="s">
        <v>1888</v>
      </c>
      <c r="E70" s="217">
        <v>45331</v>
      </c>
      <c r="F70" s="224" t="s">
        <v>2023</v>
      </c>
      <c r="G70" s="237" t="s">
        <v>1518</v>
      </c>
      <c r="H70" s="216" t="s">
        <v>52</v>
      </c>
      <c r="I70" s="238" t="s">
        <v>53</v>
      </c>
      <c r="J70" s="216" t="s">
        <v>1519</v>
      </c>
      <c r="K70" s="237">
        <v>80111600</v>
      </c>
      <c r="L70" s="221">
        <v>5106004</v>
      </c>
      <c r="M70" s="227">
        <v>15318012</v>
      </c>
      <c r="N70" s="216" t="s">
        <v>54</v>
      </c>
      <c r="O70" s="216" t="s">
        <v>1520</v>
      </c>
      <c r="P70" s="219">
        <v>79589650</v>
      </c>
      <c r="Q70" s="222" t="s">
        <v>2401</v>
      </c>
      <c r="R70" s="216" t="s">
        <v>27</v>
      </c>
      <c r="S70" s="216">
        <v>89</v>
      </c>
      <c r="T70" s="217">
        <v>45331</v>
      </c>
      <c r="U70" s="217">
        <v>45420</v>
      </c>
      <c r="V70" s="217"/>
      <c r="W70" s="218" t="s">
        <v>28</v>
      </c>
      <c r="X70" s="241" t="s">
        <v>2482</v>
      </c>
      <c r="Y70" s="218">
        <v>2024</v>
      </c>
      <c r="Z70" s="220" t="s">
        <v>23</v>
      </c>
    </row>
    <row r="71" spans="1:26" x14ac:dyDescent="0.25">
      <c r="A71" s="216" t="s">
        <v>2238</v>
      </c>
      <c r="B71" s="220" t="s">
        <v>23</v>
      </c>
      <c r="C71" s="216" t="s">
        <v>49</v>
      </c>
      <c r="D71" s="216" t="s">
        <v>1889</v>
      </c>
      <c r="E71" s="217">
        <v>45331</v>
      </c>
      <c r="F71" s="224" t="s">
        <v>2024</v>
      </c>
      <c r="G71" s="237" t="s">
        <v>2168</v>
      </c>
      <c r="H71" s="216" t="s">
        <v>52</v>
      </c>
      <c r="I71" s="238" t="s">
        <v>53</v>
      </c>
      <c r="J71" s="216" t="s">
        <v>1519</v>
      </c>
      <c r="K71" s="237">
        <v>80111601</v>
      </c>
      <c r="L71" s="221">
        <v>1836238</v>
      </c>
      <c r="M71" s="227">
        <v>19708955</v>
      </c>
      <c r="N71" s="216" t="s">
        <v>54</v>
      </c>
      <c r="O71" s="216" t="s">
        <v>1520</v>
      </c>
      <c r="P71" s="219">
        <v>37088386</v>
      </c>
      <c r="Q71" s="222" t="s">
        <v>2401</v>
      </c>
      <c r="R71" s="216" t="s">
        <v>2402</v>
      </c>
      <c r="S71" s="216">
        <v>325</v>
      </c>
      <c r="T71" s="217">
        <v>45331</v>
      </c>
      <c r="U71" s="217">
        <v>45656</v>
      </c>
      <c r="V71" s="217"/>
      <c r="W71" s="218" t="s">
        <v>28</v>
      </c>
      <c r="X71" s="241" t="s">
        <v>2483</v>
      </c>
      <c r="Y71" s="218">
        <v>2024</v>
      </c>
      <c r="Z71" s="220" t="s">
        <v>23</v>
      </c>
    </row>
    <row r="72" spans="1:26" x14ac:dyDescent="0.25">
      <c r="A72" s="216" t="s">
        <v>2239</v>
      </c>
      <c r="B72" s="220" t="s">
        <v>23</v>
      </c>
      <c r="C72" s="216" t="s">
        <v>49</v>
      </c>
      <c r="D72" s="216" t="s">
        <v>66</v>
      </c>
      <c r="E72" s="217">
        <v>45331</v>
      </c>
      <c r="F72" s="215" t="s">
        <v>2025</v>
      </c>
      <c r="G72" s="237" t="s">
        <v>1518</v>
      </c>
      <c r="H72" s="216" t="s">
        <v>52</v>
      </c>
      <c r="I72" s="238" t="s">
        <v>53</v>
      </c>
      <c r="J72" s="216" t="s">
        <v>1519</v>
      </c>
      <c r="K72" s="237">
        <v>80111600</v>
      </c>
      <c r="L72" s="221">
        <v>4620818</v>
      </c>
      <c r="M72" s="227">
        <v>49596780</v>
      </c>
      <c r="N72" s="216" t="s">
        <v>54</v>
      </c>
      <c r="O72" s="216" t="s">
        <v>1520</v>
      </c>
      <c r="P72" s="219">
        <v>1088309433</v>
      </c>
      <c r="Q72" s="222" t="s">
        <v>2401</v>
      </c>
      <c r="R72" s="216" t="s">
        <v>27</v>
      </c>
      <c r="S72" s="216">
        <v>325</v>
      </c>
      <c r="T72" s="217">
        <v>45331</v>
      </c>
      <c r="U72" s="217">
        <v>45656</v>
      </c>
      <c r="V72" s="217"/>
      <c r="W72" s="218" t="s">
        <v>28</v>
      </c>
      <c r="X72" s="241"/>
      <c r="Y72" s="218">
        <v>2024</v>
      </c>
      <c r="Z72" s="220" t="s">
        <v>23</v>
      </c>
    </row>
    <row r="73" spans="1:26" x14ac:dyDescent="0.25">
      <c r="A73" s="216" t="s">
        <v>2240</v>
      </c>
      <c r="B73" s="220" t="s">
        <v>23</v>
      </c>
      <c r="C73" s="216" t="s">
        <v>49</v>
      </c>
      <c r="D73" s="216" t="s">
        <v>1890</v>
      </c>
      <c r="E73" s="217">
        <v>45331</v>
      </c>
      <c r="F73" s="224" t="s">
        <v>2026</v>
      </c>
      <c r="G73" s="237" t="s">
        <v>2168</v>
      </c>
      <c r="H73" s="216" t="s">
        <v>52</v>
      </c>
      <c r="I73" s="238" t="s">
        <v>53</v>
      </c>
      <c r="J73" s="216" t="s">
        <v>1519</v>
      </c>
      <c r="K73" s="237">
        <v>80111601</v>
      </c>
      <c r="L73" s="221">
        <v>1836238</v>
      </c>
      <c r="M73" s="227">
        <v>19280499</v>
      </c>
      <c r="N73" s="216" t="s">
        <v>54</v>
      </c>
      <c r="O73" s="216" t="s">
        <v>1520</v>
      </c>
      <c r="P73" s="219">
        <v>1233188359</v>
      </c>
      <c r="Q73" s="222" t="s">
        <v>2401</v>
      </c>
      <c r="R73" s="216" t="s">
        <v>72</v>
      </c>
      <c r="S73" s="216">
        <v>325</v>
      </c>
      <c r="T73" s="217">
        <v>45338</v>
      </c>
      <c r="U73" s="217">
        <v>45656</v>
      </c>
      <c r="V73" s="217"/>
      <c r="W73" s="218" t="s">
        <v>28</v>
      </c>
      <c r="X73" s="241"/>
      <c r="Y73" s="218">
        <v>2024</v>
      </c>
      <c r="Z73" s="220" t="s">
        <v>23</v>
      </c>
    </row>
    <row r="74" spans="1:26" x14ac:dyDescent="0.25">
      <c r="A74" s="216" t="s">
        <v>2241</v>
      </c>
      <c r="B74" s="220" t="s">
        <v>23</v>
      </c>
      <c r="C74" s="216" t="s">
        <v>49</v>
      </c>
      <c r="D74" s="216" t="s">
        <v>1891</v>
      </c>
      <c r="E74" s="217">
        <v>45334</v>
      </c>
      <c r="F74" s="224" t="s">
        <v>2027</v>
      </c>
      <c r="G74" s="237" t="s">
        <v>1518</v>
      </c>
      <c r="H74" s="216" t="s">
        <v>52</v>
      </c>
      <c r="I74" s="238" t="s">
        <v>53</v>
      </c>
      <c r="J74" s="216" t="s">
        <v>1519</v>
      </c>
      <c r="K74" s="237">
        <v>80111600</v>
      </c>
      <c r="L74" s="221">
        <v>3670921</v>
      </c>
      <c r="M74" s="227">
        <v>35363206</v>
      </c>
      <c r="N74" s="216" t="s">
        <v>54</v>
      </c>
      <c r="O74" s="216" t="s">
        <v>1520</v>
      </c>
      <c r="P74" s="219">
        <v>1035859381</v>
      </c>
      <c r="Q74" s="222" t="s">
        <v>2401</v>
      </c>
      <c r="R74" s="216" t="s">
        <v>116</v>
      </c>
      <c r="S74" s="216">
        <v>322</v>
      </c>
      <c r="T74" s="217">
        <v>45334</v>
      </c>
      <c r="U74" s="217">
        <v>45626</v>
      </c>
      <c r="V74" s="217"/>
      <c r="W74" s="218" t="s">
        <v>28</v>
      </c>
      <c r="X74" s="241" t="s">
        <v>2484</v>
      </c>
      <c r="Y74" s="218">
        <v>2024</v>
      </c>
      <c r="Z74" s="220" t="s">
        <v>23</v>
      </c>
    </row>
    <row r="75" spans="1:26" x14ac:dyDescent="0.25">
      <c r="A75" s="216" t="s">
        <v>2242</v>
      </c>
      <c r="B75" s="220" t="s">
        <v>23</v>
      </c>
      <c r="C75" s="216" t="s">
        <v>49</v>
      </c>
      <c r="D75" s="216" t="s">
        <v>1892</v>
      </c>
      <c r="E75" s="217">
        <v>45334</v>
      </c>
      <c r="F75" s="224" t="s">
        <v>2028</v>
      </c>
      <c r="G75" s="237" t="s">
        <v>2168</v>
      </c>
      <c r="H75" s="216" t="s">
        <v>52</v>
      </c>
      <c r="I75" s="238" t="s">
        <v>53</v>
      </c>
      <c r="J75" s="216" t="s">
        <v>1519</v>
      </c>
      <c r="K75" s="237">
        <v>80111601</v>
      </c>
      <c r="L75" s="221">
        <v>1836238</v>
      </c>
      <c r="M75" s="227">
        <v>19525331</v>
      </c>
      <c r="N75" s="216" t="s">
        <v>54</v>
      </c>
      <c r="O75" s="216" t="s">
        <v>1520</v>
      </c>
      <c r="P75" s="219">
        <v>1004720380</v>
      </c>
      <c r="Q75" s="222" t="s">
        <v>2401</v>
      </c>
      <c r="R75" s="216" t="s">
        <v>763</v>
      </c>
      <c r="S75" s="216">
        <v>322</v>
      </c>
      <c r="T75" s="217">
        <v>45334</v>
      </c>
      <c r="U75" s="217">
        <v>45656</v>
      </c>
      <c r="V75" s="217"/>
      <c r="W75" s="218" t="s">
        <v>28</v>
      </c>
      <c r="X75" s="241" t="s">
        <v>2485</v>
      </c>
      <c r="Y75" s="218">
        <v>2024</v>
      </c>
      <c r="Z75" s="220" t="s">
        <v>23</v>
      </c>
    </row>
    <row r="76" spans="1:26" x14ac:dyDescent="0.25">
      <c r="A76" s="216" t="s">
        <v>2243</v>
      </c>
      <c r="B76" s="220" t="s">
        <v>23</v>
      </c>
      <c r="C76" s="216" t="s">
        <v>49</v>
      </c>
      <c r="D76" s="220" t="s">
        <v>741</v>
      </c>
      <c r="E76" s="217">
        <v>45334</v>
      </c>
      <c r="F76" s="224" t="s">
        <v>2029</v>
      </c>
      <c r="G76" s="237" t="s">
        <v>2168</v>
      </c>
      <c r="H76" s="216" t="s">
        <v>52</v>
      </c>
      <c r="I76" s="238" t="s">
        <v>53</v>
      </c>
      <c r="J76" s="216" t="s">
        <v>1519</v>
      </c>
      <c r="K76" s="237">
        <v>80111601</v>
      </c>
      <c r="L76" s="221">
        <v>3226851</v>
      </c>
      <c r="M76" s="227">
        <v>32268510</v>
      </c>
      <c r="N76" s="216" t="s">
        <v>54</v>
      </c>
      <c r="O76" s="216" t="s">
        <v>1520</v>
      </c>
      <c r="P76" s="219">
        <v>1001370281</v>
      </c>
      <c r="Q76" s="222" t="s">
        <v>2401</v>
      </c>
      <c r="R76" s="216" t="s">
        <v>27</v>
      </c>
      <c r="S76" s="216">
        <v>303</v>
      </c>
      <c r="T76" s="217">
        <v>45330</v>
      </c>
      <c r="U76" s="217">
        <v>45637</v>
      </c>
      <c r="V76" s="217"/>
      <c r="W76" s="218" t="s">
        <v>28</v>
      </c>
      <c r="X76" s="241" t="s">
        <v>2486</v>
      </c>
      <c r="Y76" s="218">
        <v>2024</v>
      </c>
      <c r="Z76" s="220" t="s">
        <v>23</v>
      </c>
    </row>
    <row r="77" spans="1:26" x14ac:dyDescent="0.25">
      <c r="A77" s="216" t="s">
        <v>2244</v>
      </c>
      <c r="B77" s="220" t="s">
        <v>23</v>
      </c>
      <c r="C77" s="216" t="s">
        <v>49</v>
      </c>
      <c r="D77" s="216" t="s">
        <v>1893</v>
      </c>
      <c r="E77" s="217">
        <v>45336</v>
      </c>
      <c r="F77" s="224" t="s">
        <v>2030</v>
      </c>
      <c r="G77" s="237" t="s">
        <v>2168</v>
      </c>
      <c r="H77" s="216" t="s">
        <v>52</v>
      </c>
      <c r="I77" s="238" t="s">
        <v>53</v>
      </c>
      <c r="J77" s="216" t="s">
        <v>1519</v>
      </c>
      <c r="K77" s="237">
        <v>80111601</v>
      </c>
      <c r="L77" s="221">
        <v>1836238</v>
      </c>
      <c r="M77" s="227">
        <v>19402915</v>
      </c>
      <c r="N77" s="216" t="s">
        <v>54</v>
      </c>
      <c r="O77" s="216" t="s">
        <v>1520</v>
      </c>
      <c r="P77" s="219">
        <v>1088322070</v>
      </c>
      <c r="Q77" s="222" t="s">
        <v>2401</v>
      </c>
      <c r="R77" s="216" t="s">
        <v>72</v>
      </c>
      <c r="S77" s="216">
        <v>320</v>
      </c>
      <c r="T77" s="217">
        <v>45336</v>
      </c>
      <c r="U77" s="217" t="s">
        <v>2407</v>
      </c>
      <c r="V77" s="217"/>
      <c r="W77" s="218" t="s">
        <v>28</v>
      </c>
      <c r="X77" s="241"/>
      <c r="Y77" s="218">
        <v>2024</v>
      </c>
      <c r="Z77" s="220" t="s">
        <v>23</v>
      </c>
    </row>
    <row r="78" spans="1:26" x14ac:dyDescent="0.25">
      <c r="A78" s="216" t="s">
        <v>2245</v>
      </c>
      <c r="B78" s="220" t="s">
        <v>23</v>
      </c>
      <c r="C78" s="216" t="s">
        <v>49</v>
      </c>
      <c r="D78" s="216" t="s">
        <v>1894</v>
      </c>
      <c r="E78" s="217">
        <v>45336</v>
      </c>
      <c r="F78" s="224" t="s">
        <v>2031</v>
      </c>
      <c r="G78" s="237" t="s">
        <v>2168</v>
      </c>
      <c r="H78" s="216" t="s">
        <v>52</v>
      </c>
      <c r="I78" s="238" t="s">
        <v>53</v>
      </c>
      <c r="J78" s="216" t="s">
        <v>1519</v>
      </c>
      <c r="K78" s="237">
        <v>80111601</v>
      </c>
      <c r="L78" s="221">
        <v>1836238</v>
      </c>
      <c r="M78" s="227">
        <v>19402915</v>
      </c>
      <c r="N78" s="216" t="s">
        <v>54</v>
      </c>
      <c r="O78" s="216" t="s">
        <v>1520</v>
      </c>
      <c r="P78" s="219">
        <v>1003084750</v>
      </c>
      <c r="Q78" s="222" t="s">
        <v>2401</v>
      </c>
      <c r="R78" s="216" t="s">
        <v>189</v>
      </c>
      <c r="S78" s="216">
        <v>320</v>
      </c>
      <c r="T78" s="217">
        <v>45336</v>
      </c>
      <c r="U78" s="217">
        <v>45656</v>
      </c>
      <c r="V78" s="217"/>
      <c r="W78" s="218" t="s">
        <v>28</v>
      </c>
      <c r="X78" s="241" t="s">
        <v>2487</v>
      </c>
      <c r="Y78" s="218">
        <v>2024</v>
      </c>
      <c r="Z78" s="220" t="s">
        <v>23</v>
      </c>
    </row>
    <row r="79" spans="1:26" x14ac:dyDescent="0.25">
      <c r="A79" s="216" t="s">
        <v>2246</v>
      </c>
      <c r="B79" s="220" t="s">
        <v>23</v>
      </c>
      <c r="C79" s="216" t="s">
        <v>49</v>
      </c>
      <c r="D79" s="216" t="s">
        <v>1895</v>
      </c>
      <c r="E79" s="217">
        <v>45336</v>
      </c>
      <c r="F79" s="224" t="s">
        <v>2032</v>
      </c>
      <c r="G79" s="237" t="s">
        <v>1518</v>
      </c>
      <c r="H79" s="216" t="s">
        <v>52</v>
      </c>
      <c r="I79" s="238" t="s">
        <v>53</v>
      </c>
      <c r="J79" s="216" t="s">
        <v>1519</v>
      </c>
      <c r="K79" s="237">
        <v>80111600</v>
      </c>
      <c r="L79" s="221">
        <v>4620818</v>
      </c>
      <c r="M79" s="227">
        <v>48826643</v>
      </c>
      <c r="N79" s="216" t="s">
        <v>54</v>
      </c>
      <c r="O79" s="216" t="s">
        <v>1520</v>
      </c>
      <c r="P79" s="219">
        <v>10304405</v>
      </c>
      <c r="Q79" s="222" t="s">
        <v>2401</v>
      </c>
      <c r="R79" s="216" t="s">
        <v>189</v>
      </c>
      <c r="S79" s="216">
        <v>320</v>
      </c>
      <c r="T79" s="217">
        <v>45336</v>
      </c>
      <c r="U79" s="217">
        <v>45656</v>
      </c>
      <c r="V79" s="217"/>
      <c r="W79" s="218" t="s">
        <v>28</v>
      </c>
      <c r="X79" s="241" t="s">
        <v>2488</v>
      </c>
      <c r="Y79" s="218">
        <v>2024</v>
      </c>
      <c r="Z79" s="220" t="s">
        <v>23</v>
      </c>
    </row>
    <row r="80" spans="1:26" x14ac:dyDescent="0.25">
      <c r="A80" s="216" t="s">
        <v>2247</v>
      </c>
      <c r="B80" s="220" t="s">
        <v>23</v>
      </c>
      <c r="C80" s="216" t="s">
        <v>49</v>
      </c>
      <c r="D80" s="216" t="s">
        <v>420</v>
      </c>
      <c r="E80" s="217">
        <v>45336</v>
      </c>
      <c r="F80" s="224" t="s">
        <v>2033</v>
      </c>
      <c r="G80" s="237" t="s">
        <v>1518</v>
      </c>
      <c r="H80" s="216" t="s">
        <v>52</v>
      </c>
      <c r="I80" s="238" t="s">
        <v>53</v>
      </c>
      <c r="J80" s="216" t="s">
        <v>1519</v>
      </c>
      <c r="K80" s="237">
        <v>80111600</v>
      </c>
      <c r="L80" s="221">
        <v>7014443</v>
      </c>
      <c r="M80" s="227">
        <v>74119281</v>
      </c>
      <c r="N80" s="216" t="s">
        <v>54</v>
      </c>
      <c r="O80" s="216" t="s">
        <v>1520</v>
      </c>
      <c r="P80" s="219">
        <v>1053803622</v>
      </c>
      <c r="Q80" s="222" t="s">
        <v>2401</v>
      </c>
      <c r="R80" s="216" t="s">
        <v>27</v>
      </c>
      <c r="S80" s="216">
        <v>320</v>
      </c>
      <c r="T80" s="217">
        <v>45336</v>
      </c>
      <c r="U80" s="217" t="s">
        <v>2407</v>
      </c>
      <c r="V80" s="217"/>
      <c r="W80" s="218" t="s">
        <v>28</v>
      </c>
      <c r="X80" s="241"/>
      <c r="Y80" s="218">
        <v>2024</v>
      </c>
      <c r="Z80" s="220" t="s">
        <v>23</v>
      </c>
    </row>
    <row r="81" spans="1:26" x14ac:dyDescent="0.25">
      <c r="A81" s="216" t="s">
        <v>2248</v>
      </c>
      <c r="B81" s="220" t="s">
        <v>23</v>
      </c>
      <c r="C81" s="216" t="s">
        <v>49</v>
      </c>
      <c r="D81" s="216" t="s">
        <v>1896</v>
      </c>
      <c r="E81" s="217">
        <v>45337</v>
      </c>
      <c r="F81" s="224" t="s">
        <v>2034</v>
      </c>
      <c r="G81" s="237" t="s">
        <v>2168</v>
      </c>
      <c r="H81" s="216" t="s">
        <v>52</v>
      </c>
      <c r="I81" s="238" t="s">
        <v>53</v>
      </c>
      <c r="J81" s="216" t="s">
        <v>1519</v>
      </c>
      <c r="K81" s="237">
        <v>80111601</v>
      </c>
      <c r="L81" s="221">
        <v>1836238</v>
      </c>
      <c r="M81" s="227">
        <v>19341707</v>
      </c>
      <c r="N81" s="216" t="s">
        <v>54</v>
      </c>
      <c r="O81" s="216" t="s">
        <v>1520</v>
      </c>
      <c r="P81" s="219">
        <v>1053803622</v>
      </c>
      <c r="Q81" s="222" t="s">
        <v>2401</v>
      </c>
      <c r="R81" s="216" t="s">
        <v>189</v>
      </c>
      <c r="S81" s="216">
        <v>319</v>
      </c>
      <c r="T81" s="217">
        <v>45337</v>
      </c>
      <c r="U81" s="217">
        <v>45656</v>
      </c>
      <c r="V81" s="217"/>
      <c r="W81" s="218" t="s">
        <v>28</v>
      </c>
      <c r="X81" s="241"/>
      <c r="Y81" s="218">
        <v>2024</v>
      </c>
      <c r="Z81" s="220" t="s">
        <v>23</v>
      </c>
    </row>
    <row r="82" spans="1:26" x14ac:dyDescent="0.25">
      <c r="A82" s="216" t="s">
        <v>2249</v>
      </c>
      <c r="B82" s="220" t="s">
        <v>23</v>
      </c>
      <c r="C82" s="216" t="s">
        <v>49</v>
      </c>
      <c r="D82" s="216" t="s">
        <v>1897</v>
      </c>
      <c r="E82" s="217">
        <v>45337</v>
      </c>
      <c r="F82" s="224" t="s">
        <v>2533</v>
      </c>
      <c r="G82" s="237" t="s">
        <v>2168</v>
      </c>
      <c r="H82" s="216" t="s">
        <v>52</v>
      </c>
      <c r="I82" s="238" t="s">
        <v>53</v>
      </c>
      <c r="J82" s="216" t="s">
        <v>1519</v>
      </c>
      <c r="K82" s="237">
        <v>80111601</v>
      </c>
      <c r="L82" s="221">
        <v>1836238</v>
      </c>
      <c r="M82" s="227">
        <v>19341707</v>
      </c>
      <c r="N82" s="216" t="s">
        <v>54</v>
      </c>
      <c r="O82" s="216" t="s">
        <v>1520</v>
      </c>
      <c r="P82" s="219">
        <v>1085303087</v>
      </c>
      <c r="Q82" s="222" t="s">
        <v>2401</v>
      </c>
      <c r="R82" s="216" t="s">
        <v>72</v>
      </c>
      <c r="S82" s="216">
        <v>319</v>
      </c>
      <c r="T82" s="217">
        <v>45337</v>
      </c>
      <c r="U82" s="217">
        <v>45656</v>
      </c>
      <c r="V82" s="217"/>
      <c r="W82" s="218" t="s">
        <v>28</v>
      </c>
      <c r="X82" s="241"/>
      <c r="Y82" s="218">
        <v>2024</v>
      </c>
      <c r="Z82" s="220" t="s">
        <v>23</v>
      </c>
    </row>
    <row r="83" spans="1:26" x14ac:dyDescent="0.25">
      <c r="A83" s="216" t="s">
        <v>2250</v>
      </c>
      <c r="B83" s="220" t="s">
        <v>23</v>
      </c>
      <c r="C83" s="216" t="s">
        <v>49</v>
      </c>
      <c r="D83" s="216" t="s">
        <v>1898</v>
      </c>
      <c r="E83" s="217">
        <v>45338</v>
      </c>
      <c r="F83" s="224" t="s">
        <v>2035</v>
      </c>
      <c r="G83" s="237" t="s">
        <v>2168</v>
      </c>
      <c r="H83" s="216" t="s">
        <v>52</v>
      </c>
      <c r="I83" s="238" t="s">
        <v>53</v>
      </c>
      <c r="J83" s="216" t="s">
        <v>1519</v>
      </c>
      <c r="K83" s="237">
        <v>80111601</v>
      </c>
      <c r="L83" s="221">
        <v>1836238</v>
      </c>
      <c r="M83" s="227">
        <v>19280499</v>
      </c>
      <c r="N83" s="216" t="s">
        <v>54</v>
      </c>
      <c r="O83" s="216" t="s">
        <v>1520</v>
      </c>
      <c r="P83" s="219">
        <v>1061820242</v>
      </c>
      <c r="Q83" s="222" t="s">
        <v>2401</v>
      </c>
      <c r="R83" s="216" t="s">
        <v>189</v>
      </c>
      <c r="S83" s="216">
        <v>318</v>
      </c>
      <c r="T83" s="217">
        <v>45338</v>
      </c>
      <c r="U83" s="217">
        <v>45656</v>
      </c>
      <c r="V83" s="217"/>
      <c r="W83" s="218" t="s">
        <v>28</v>
      </c>
      <c r="X83" s="241" t="s">
        <v>2489</v>
      </c>
      <c r="Y83" s="218">
        <v>2024</v>
      </c>
      <c r="Z83" s="220" t="s">
        <v>23</v>
      </c>
    </row>
    <row r="84" spans="1:26" x14ac:dyDescent="0.25">
      <c r="A84" s="216" t="s">
        <v>2251</v>
      </c>
      <c r="B84" s="220" t="s">
        <v>23</v>
      </c>
      <c r="C84" s="216" t="s">
        <v>49</v>
      </c>
      <c r="D84" s="216" t="s">
        <v>391</v>
      </c>
      <c r="E84" s="217">
        <v>45338</v>
      </c>
      <c r="F84" s="224" t="s">
        <v>2036</v>
      </c>
      <c r="G84" s="237" t="s">
        <v>1518</v>
      </c>
      <c r="H84" s="216" t="s">
        <v>52</v>
      </c>
      <c r="I84" s="238" t="s">
        <v>53</v>
      </c>
      <c r="J84" s="216" t="s">
        <v>1519</v>
      </c>
      <c r="K84" s="237">
        <v>80111600</v>
      </c>
      <c r="L84" s="221">
        <v>3818858</v>
      </c>
      <c r="M84" s="227">
        <v>40098009</v>
      </c>
      <c r="N84" s="216" t="s">
        <v>54</v>
      </c>
      <c r="O84" s="216" t="s">
        <v>1520</v>
      </c>
      <c r="P84" s="219">
        <v>1152689538</v>
      </c>
      <c r="Q84" s="222" t="s">
        <v>2401</v>
      </c>
      <c r="R84" s="216" t="s">
        <v>116</v>
      </c>
      <c r="S84" s="216">
        <v>318</v>
      </c>
      <c r="T84" s="217">
        <v>45338</v>
      </c>
      <c r="U84" s="217">
        <v>45656</v>
      </c>
      <c r="V84" s="217"/>
      <c r="W84" s="218" t="s">
        <v>28</v>
      </c>
      <c r="X84" s="241" t="s">
        <v>2489</v>
      </c>
      <c r="Y84" s="218">
        <v>2024</v>
      </c>
      <c r="Z84" s="220" t="s">
        <v>23</v>
      </c>
    </row>
    <row r="85" spans="1:26" x14ac:dyDescent="0.25">
      <c r="A85" s="216" t="s">
        <v>2252</v>
      </c>
      <c r="B85" s="220" t="s">
        <v>23</v>
      </c>
      <c r="C85" s="216" t="s">
        <v>49</v>
      </c>
      <c r="D85" s="216" t="s">
        <v>1899</v>
      </c>
      <c r="E85" s="217">
        <v>45338</v>
      </c>
      <c r="F85" s="224" t="s">
        <v>2037</v>
      </c>
      <c r="G85" s="237" t="s">
        <v>2168</v>
      </c>
      <c r="H85" s="216" t="s">
        <v>52</v>
      </c>
      <c r="I85" s="238" t="s">
        <v>53</v>
      </c>
      <c r="J85" s="216" t="s">
        <v>1519</v>
      </c>
      <c r="K85" s="237">
        <v>80111601</v>
      </c>
      <c r="L85" s="221">
        <v>1836238</v>
      </c>
      <c r="M85" s="227">
        <v>19280499</v>
      </c>
      <c r="N85" s="216" t="s">
        <v>54</v>
      </c>
      <c r="O85" s="216" t="s">
        <v>1520</v>
      </c>
      <c r="P85" s="219">
        <v>10139766</v>
      </c>
      <c r="Q85" s="222" t="s">
        <v>2401</v>
      </c>
      <c r="R85" s="216" t="s">
        <v>134</v>
      </c>
      <c r="S85" s="216">
        <v>318</v>
      </c>
      <c r="T85" s="217">
        <v>45341</v>
      </c>
      <c r="U85" s="217">
        <v>45656</v>
      </c>
      <c r="V85" s="217"/>
      <c r="W85" s="218" t="s">
        <v>28</v>
      </c>
      <c r="X85" s="241" t="s">
        <v>2490</v>
      </c>
      <c r="Y85" s="218">
        <v>2024</v>
      </c>
      <c r="Z85" s="220" t="s">
        <v>23</v>
      </c>
    </row>
    <row r="86" spans="1:26" x14ac:dyDescent="0.25">
      <c r="A86" s="216" t="s">
        <v>2253</v>
      </c>
      <c r="B86" s="220" t="s">
        <v>23</v>
      </c>
      <c r="C86" s="216" t="s">
        <v>49</v>
      </c>
      <c r="D86" s="216" t="s">
        <v>1900</v>
      </c>
      <c r="E86" s="217">
        <v>45338</v>
      </c>
      <c r="F86" s="224" t="s">
        <v>2038</v>
      </c>
      <c r="G86" s="237" t="s">
        <v>2168</v>
      </c>
      <c r="H86" s="216" t="s">
        <v>52</v>
      </c>
      <c r="I86" s="238" t="s">
        <v>53</v>
      </c>
      <c r="J86" s="216" t="s">
        <v>1519</v>
      </c>
      <c r="K86" s="237">
        <v>80111601</v>
      </c>
      <c r="L86" s="221">
        <v>1836238</v>
      </c>
      <c r="M86" s="227">
        <v>19280499</v>
      </c>
      <c r="N86" s="216" t="s">
        <v>54</v>
      </c>
      <c r="O86" s="216" t="s">
        <v>1520</v>
      </c>
      <c r="P86" s="219">
        <v>1006031608</v>
      </c>
      <c r="Q86" s="222" t="s">
        <v>2401</v>
      </c>
      <c r="R86" s="216" t="s">
        <v>111</v>
      </c>
      <c r="S86" s="216">
        <v>318</v>
      </c>
      <c r="T86" s="217">
        <v>45338</v>
      </c>
      <c r="U86" s="217">
        <v>45656</v>
      </c>
      <c r="V86" s="217"/>
      <c r="W86" s="218" t="s">
        <v>2411</v>
      </c>
      <c r="X86" s="241" t="s">
        <v>2491</v>
      </c>
      <c r="Y86" s="218">
        <v>2024</v>
      </c>
      <c r="Z86" s="220" t="s">
        <v>23</v>
      </c>
    </row>
    <row r="87" spans="1:26" x14ac:dyDescent="0.25">
      <c r="A87" s="216" t="s">
        <v>2254</v>
      </c>
      <c r="B87" s="220" t="s">
        <v>23</v>
      </c>
      <c r="C87" s="216" t="s">
        <v>49</v>
      </c>
      <c r="D87" s="216" t="s">
        <v>114</v>
      </c>
      <c r="E87" s="217">
        <v>45338</v>
      </c>
      <c r="F87" s="224" t="s">
        <v>2039</v>
      </c>
      <c r="G87" s="237" t="s">
        <v>2168</v>
      </c>
      <c r="H87" s="216" t="s">
        <v>52</v>
      </c>
      <c r="I87" s="238" t="s">
        <v>53</v>
      </c>
      <c r="J87" s="216" t="s">
        <v>1519</v>
      </c>
      <c r="K87" s="237">
        <v>80111601</v>
      </c>
      <c r="L87" s="221">
        <v>2084129</v>
      </c>
      <c r="M87" s="227">
        <v>21883355</v>
      </c>
      <c r="N87" s="216" t="s">
        <v>54</v>
      </c>
      <c r="O87" s="216" t="s">
        <v>1520</v>
      </c>
      <c r="P87" s="219">
        <v>43433412</v>
      </c>
      <c r="Q87" s="222" t="s">
        <v>2401</v>
      </c>
      <c r="R87" s="216" t="s">
        <v>27</v>
      </c>
      <c r="S87" s="216">
        <v>318</v>
      </c>
      <c r="T87" s="217">
        <v>45338</v>
      </c>
      <c r="U87" s="217" t="s">
        <v>2408</v>
      </c>
      <c r="V87" s="217"/>
      <c r="W87" s="218" t="s">
        <v>28</v>
      </c>
      <c r="X87" s="241"/>
      <c r="Y87" s="218">
        <v>2024</v>
      </c>
      <c r="Z87" s="220" t="s">
        <v>23</v>
      </c>
    </row>
    <row r="88" spans="1:26" x14ac:dyDescent="0.25">
      <c r="A88" s="216" t="s">
        <v>2255</v>
      </c>
      <c r="B88" s="220" t="s">
        <v>23</v>
      </c>
      <c r="C88" s="216" t="s">
        <v>49</v>
      </c>
      <c r="D88" s="216" t="s">
        <v>232</v>
      </c>
      <c r="E88" s="217">
        <v>45341</v>
      </c>
      <c r="F88" s="224" t="s">
        <v>2040</v>
      </c>
      <c r="G88" s="237" t="s">
        <v>1518</v>
      </c>
      <c r="H88" s="216" t="s">
        <v>52</v>
      </c>
      <c r="I88" s="238" t="s">
        <v>53</v>
      </c>
      <c r="J88" s="216" t="s">
        <v>1519</v>
      </c>
      <c r="K88" s="237">
        <v>80111600</v>
      </c>
      <c r="L88" s="221">
        <v>5106004</v>
      </c>
      <c r="M88" s="227">
        <v>53102442</v>
      </c>
      <c r="N88" s="216" t="s">
        <v>54</v>
      </c>
      <c r="O88" s="216" t="s">
        <v>1520</v>
      </c>
      <c r="P88" s="219">
        <v>1015410513</v>
      </c>
      <c r="Q88" s="222" t="s">
        <v>2401</v>
      </c>
      <c r="R88" s="216" t="s">
        <v>116</v>
      </c>
      <c r="S88" s="216">
        <v>315</v>
      </c>
      <c r="T88" s="217">
        <v>45341</v>
      </c>
      <c r="U88" s="217">
        <v>45656</v>
      </c>
      <c r="V88" s="217"/>
      <c r="W88" s="218" t="s">
        <v>28</v>
      </c>
      <c r="X88" s="241" t="s">
        <v>2492</v>
      </c>
      <c r="Y88" s="218">
        <v>2024</v>
      </c>
      <c r="Z88" s="220" t="s">
        <v>23</v>
      </c>
    </row>
    <row r="89" spans="1:26" x14ac:dyDescent="0.25">
      <c r="A89" s="216" t="s">
        <v>2256</v>
      </c>
      <c r="B89" s="220" t="s">
        <v>23</v>
      </c>
      <c r="C89" s="216" t="s">
        <v>49</v>
      </c>
      <c r="D89" s="216" t="s">
        <v>230</v>
      </c>
      <c r="E89" s="217">
        <v>45341</v>
      </c>
      <c r="F89" s="224" t="s">
        <v>2041</v>
      </c>
      <c r="G89" s="237" t="s">
        <v>2168</v>
      </c>
      <c r="H89" s="216" t="s">
        <v>52</v>
      </c>
      <c r="I89" s="238" t="s">
        <v>53</v>
      </c>
      <c r="J89" s="216" t="s">
        <v>1519</v>
      </c>
      <c r="K89" s="237">
        <v>80111601</v>
      </c>
      <c r="L89" s="221">
        <v>1836238</v>
      </c>
      <c r="M89" s="227">
        <v>19096875</v>
      </c>
      <c r="N89" s="216" t="s">
        <v>54</v>
      </c>
      <c r="O89" s="216" t="s">
        <v>1520</v>
      </c>
      <c r="P89" s="219">
        <v>1062077963</v>
      </c>
      <c r="Q89" s="222" t="s">
        <v>2401</v>
      </c>
      <c r="R89" s="216" t="s">
        <v>111</v>
      </c>
      <c r="S89" s="216">
        <v>315</v>
      </c>
      <c r="T89" s="217">
        <v>45341</v>
      </c>
      <c r="U89" s="217">
        <v>45656</v>
      </c>
      <c r="V89" s="217"/>
      <c r="W89" s="218" t="s">
        <v>28</v>
      </c>
      <c r="X89" s="241"/>
      <c r="Y89" s="218">
        <v>2024</v>
      </c>
      <c r="Z89" s="220" t="s">
        <v>23</v>
      </c>
    </row>
    <row r="90" spans="1:26" x14ac:dyDescent="0.25">
      <c r="A90" s="216" t="s">
        <v>2257</v>
      </c>
      <c r="B90" s="220" t="s">
        <v>23</v>
      </c>
      <c r="C90" s="216" t="s">
        <v>49</v>
      </c>
      <c r="D90" s="216" t="s">
        <v>1901</v>
      </c>
      <c r="E90" s="217">
        <v>45341</v>
      </c>
      <c r="F90" s="224" t="s">
        <v>2042</v>
      </c>
      <c r="G90" s="237" t="s">
        <v>2168</v>
      </c>
      <c r="H90" s="216" t="s">
        <v>52</v>
      </c>
      <c r="I90" s="238" t="s">
        <v>53</v>
      </c>
      <c r="J90" s="216" t="s">
        <v>1519</v>
      </c>
      <c r="K90" s="237">
        <v>80111601</v>
      </c>
      <c r="L90" s="221">
        <v>1836238</v>
      </c>
      <c r="M90" s="227">
        <v>19096875</v>
      </c>
      <c r="N90" s="216" t="s">
        <v>54</v>
      </c>
      <c r="O90" s="216" t="s">
        <v>1520</v>
      </c>
      <c r="P90" s="219">
        <v>1062077963</v>
      </c>
      <c r="Q90" s="222" t="s">
        <v>2401</v>
      </c>
      <c r="R90" s="216" t="s">
        <v>111</v>
      </c>
      <c r="S90" s="216">
        <v>315</v>
      </c>
      <c r="T90" s="217">
        <v>45341</v>
      </c>
      <c r="U90" s="217">
        <v>45656</v>
      </c>
      <c r="V90" s="217"/>
      <c r="W90" s="218" t="s">
        <v>28</v>
      </c>
      <c r="X90" s="241"/>
      <c r="Y90" s="218">
        <v>2024</v>
      </c>
      <c r="Z90" s="220" t="s">
        <v>23</v>
      </c>
    </row>
    <row r="91" spans="1:26" x14ac:dyDescent="0.25">
      <c r="A91" s="216" t="s">
        <v>2258</v>
      </c>
      <c r="B91" s="220" t="s">
        <v>23</v>
      </c>
      <c r="C91" s="216" t="s">
        <v>49</v>
      </c>
      <c r="D91" s="216" t="s">
        <v>1902</v>
      </c>
      <c r="E91" s="217">
        <v>45341</v>
      </c>
      <c r="F91" s="224" t="s">
        <v>2043</v>
      </c>
      <c r="G91" s="237" t="s">
        <v>1518</v>
      </c>
      <c r="H91" s="216" t="s">
        <v>52</v>
      </c>
      <c r="I91" s="238" t="s">
        <v>53</v>
      </c>
      <c r="J91" s="216" t="s">
        <v>1519</v>
      </c>
      <c r="K91" s="237">
        <v>80111600</v>
      </c>
      <c r="L91" s="221">
        <v>3818858</v>
      </c>
      <c r="M91" s="227">
        <v>39716123</v>
      </c>
      <c r="N91" s="216" t="s">
        <v>54</v>
      </c>
      <c r="O91" s="216" t="s">
        <v>1520</v>
      </c>
      <c r="P91" s="219">
        <v>1062077963</v>
      </c>
      <c r="Q91" s="222" t="s">
        <v>2401</v>
      </c>
      <c r="R91" s="216" t="s">
        <v>72</v>
      </c>
      <c r="S91" s="216">
        <v>315</v>
      </c>
      <c r="T91" s="217">
        <v>45341</v>
      </c>
      <c r="U91" s="217">
        <v>45656</v>
      </c>
      <c r="V91" s="217"/>
      <c r="W91" s="218" t="s">
        <v>28</v>
      </c>
      <c r="X91" s="241"/>
      <c r="Y91" s="218">
        <v>2024</v>
      </c>
      <c r="Z91" s="220" t="s">
        <v>23</v>
      </c>
    </row>
    <row r="92" spans="1:26" x14ac:dyDescent="0.25">
      <c r="A92" s="216" t="s">
        <v>2259</v>
      </c>
      <c r="B92" s="220" t="s">
        <v>23</v>
      </c>
      <c r="C92" s="216" t="s">
        <v>49</v>
      </c>
      <c r="D92" s="216" t="s">
        <v>1903</v>
      </c>
      <c r="E92" s="217">
        <v>45341</v>
      </c>
      <c r="F92" s="224" t="s">
        <v>2044</v>
      </c>
      <c r="G92" s="237" t="s">
        <v>1518</v>
      </c>
      <c r="H92" s="216" t="s">
        <v>52</v>
      </c>
      <c r="I92" s="238" t="s">
        <v>53</v>
      </c>
      <c r="J92" s="216" t="s">
        <v>1519</v>
      </c>
      <c r="K92" s="237">
        <v>80111600</v>
      </c>
      <c r="L92" s="221">
        <v>4620818</v>
      </c>
      <c r="M92" s="227">
        <v>48056507</v>
      </c>
      <c r="N92" s="216" t="s">
        <v>54</v>
      </c>
      <c r="O92" s="216" t="s">
        <v>1520</v>
      </c>
      <c r="P92" s="219">
        <v>24335593</v>
      </c>
      <c r="Q92" s="222" t="s">
        <v>2401</v>
      </c>
      <c r="R92" s="216" t="s">
        <v>94</v>
      </c>
      <c r="S92" s="216">
        <v>315</v>
      </c>
      <c r="T92" s="217">
        <v>45341</v>
      </c>
      <c r="U92" s="217">
        <v>45656</v>
      </c>
      <c r="V92" s="217"/>
      <c r="W92" s="218" t="s">
        <v>28</v>
      </c>
      <c r="X92" s="241" t="s">
        <v>2493</v>
      </c>
      <c r="Y92" s="218">
        <v>2024</v>
      </c>
      <c r="Z92" s="220" t="s">
        <v>23</v>
      </c>
    </row>
    <row r="93" spans="1:26" x14ac:dyDescent="0.25">
      <c r="A93" s="216" t="s">
        <v>2260</v>
      </c>
      <c r="B93" s="220" t="s">
        <v>23</v>
      </c>
      <c r="C93" s="216" t="s">
        <v>49</v>
      </c>
      <c r="D93" s="216" t="s">
        <v>542</v>
      </c>
      <c r="E93" s="217">
        <v>45341</v>
      </c>
      <c r="F93" s="224" t="s">
        <v>2045</v>
      </c>
      <c r="G93" s="237" t="s">
        <v>1518</v>
      </c>
      <c r="H93" s="216" t="s">
        <v>52</v>
      </c>
      <c r="I93" s="238" t="s">
        <v>53</v>
      </c>
      <c r="J93" s="216" t="s">
        <v>1519</v>
      </c>
      <c r="K93" s="237">
        <v>80111600</v>
      </c>
      <c r="L93" s="221">
        <v>5106004</v>
      </c>
      <c r="M93" s="227">
        <v>49528239</v>
      </c>
      <c r="N93" s="216" t="s">
        <v>54</v>
      </c>
      <c r="O93" s="216" t="s">
        <v>1520</v>
      </c>
      <c r="P93" s="219">
        <v>1061756408</v>
      </c>
      <c r="Q93" s="222" t="s">
        <v>2401</v>
      </c>
      <c r="R93" s="216" t="s">
        <v>94</v>
      </c>
      <c r="S93" s="216">
        <v>315</v>
      </c>
      <c r="T93" s="217">
        <v>45341</v>
      </c>
      <c r="U93" s="217">
        <v>45635</v>
      </c>
      <c r="V93" s="217"/>
      <c r="W93" s="218" t="s">
        <v>28</v>
      </c>
      <c r="X93" s="241" t="s">
        <v>2494</v>
      </c>
      <c r="Y93" s="218">
        <v>2024</v>
      </c>
      <c r="Z93" s="220" t="s">
        <v>23</v>
      </c>
    </row>
    <row r="94" spans="1:26" x14ac:dyDescent="0.25">
      <c r="A94" s="216" t="s">
        <v>2261</v>
      </c>
      <c r="B94" s="220" t="s">
        <v>23</v>
      </c>
      <c r="C94" s="216" t="s">
        <v>49</v>
      </c>
      <c r="D94" s="216" t="s">
        <v>1904</v>
      </c>
      <c r="E94" s="217">
        <v>45341</v>
      </c>
      <c r="F94" s="224" t="s">
        <v>2046</v>
      </c>
      <c r="G94" s="237" t="s">
        <v>2168</v>
      </c>
      <c r="H94" s="216" t="s">
        <v>52</v>
      </c>
      <c r="I94" s="238" t="s">
        <v>53</v>
      </c>
      <c r="J94" s="216" t="s">
        <v>1519</v>
      </c>
      <c r="K94" s="237">
        <v>80111601</v>
      </c>
      <c r="L94" s="221">
        <v>2436452</v>
      </c>
      <c r="M94" s="227">
        <v>25339101</v>
      </c>
      <c r="N94" s="216" t="s">
        <v>54</v>
      </c>
      <c r="O94" s="216" t="s">
        <v>1520</v>
      </c>
      <c r="P94" s="219">
        <v>1065096272</v>
      </c>
      <c r="Q94" s="222" t="s">
        <v>2401</v>
      </c>
      <c r="R94" s="216" t="s">
        <v>189</v>
      </c>
      <c r="S94" s="216">
        <v>315</v>
      </c>
      <c r="T94" s="217">
        <v>45341</v>
      </c>
      <c r="U94" s="217">
        <v>45656</v>
      </c>
      <c r="V94" s="217"/>
      <c r="W94" s="218" t="s">
        <v>28</v>
      </c>
      <c r="X94" s="241"/>
      <c r="Y94" s="218">
        <v>2024</v>
      </c>
      <c r="Z94" s="220" t="s">
        <v>23</v>
      </c>
    </row>
    <row r="95" spans="1:26" x14ac:dyDescent="0.25">
      <c r="A95" s="216" t="s">
        <v>2262</v>
      </c>
      <c r="B95" s="220" t="s">
        <v>23</v>
      </c>
      <c r="C95" s="216" t="s">
        <v>49</v>
      </c>
      <c r="D95" s="216" t="s">
        <v>1905</v>
      </c>
      <c r="E95" s="217">
        <v>45338</v>
      </c>
      <c r="F95" s="224" t="s">
        <v>2047</v>
      </c>
      <c r="G95" s="237" t="s">
        <v>2168</v>
      </c>
      <c r="H95" s="216" t="s">
        <v>52</v>
      </c>
      <c r="I95" s="238" t="s">
        <v>53</v>
      </c>
      <c r="J95" s="216" t="s">
        <v>1519</v>
      </c>
      <c r="K95" s="237">
        <v>80111601</v>
      </c>
      <c r="L95" s="221">
        <v>3226850</v>
      </c>
      <c r="M95" s="227">
        <v>30762637</v>
      </c>
      <c r="N95" s="216" t="s">
        <v>54</v>
      </c>
      <c r="O95" s="216" t="s">
        <v>1520</v>
      </c>
      <c r="P95" s="219">
        <v>1110542354</v>
      </c>
      <c r="Q95" s="222" t="s">
        <v>2401</v>
      </c>
      <c r="R95" s="216" t="s">
        <v>94</v>
      </c>
      <c r="S95" s="216">
        <v>318</v>
      </c>
      <c r="T95" s="217">
        <v>45341</v>
      </c>
      <c r="U95" s="217">
        <v>45656</v>
      </c>
      <c r="V95" s="217"/>
      <c r="W95" s="218" t="s">
        <v>2412</v>
      </c>
      <c r="X95" s="241"/>
      <c r="Y95" s="218">
        <v>2024</v>
      </c>
      <c r="Z95" s="220" t="s">
        <v>23</v>
      </c>
    </row>
    <row r="96" spans="1:26" x14ac:dyDescent="0.25">
      <c r="A96" s="216" t="s">
        <v>2263</v>
      </c>
      <c r="B96" s="220" t="s">
        <v>23</v>
      </c>
      <c r="C96" s="216" t="s">
        <v>49</v>
      </c>
      <c r="D96" s="216" t="s">
        <v>1906</v>
      </c>
      <c r="E96" s="217">
        <v>45341</v>
      </c>
      <c r="F96" s="224" t="s">
        <v>2048</v>
      </c>
      <c r="G96" s="237" t="s">
        <v>2168</v>
      </c>
      <c r="H96" s="216" t="s">
        <v>52</v>
      </c>
      <c r="I96" s="238" t="s">
        <v>53</v>
      </c>
      <c r="J96" s="216" t="s">
        <v>1519</v>
      </c>
      <c r="K96" s="237">
        <v>80111601</v>
      </c>
      <c r="L96" s="221">
        <v>2084129</v>
      </c>
      <c r="M96" s="227">
        <v>21674941</v>
      </c>
      <c r="N96" s="216" t="s">
        <v>54</v>
      </c>
      <c r="O96" s="216" t="s">
        <v>1520</v>
      </c>
      <c r="P96" s="219">
        <v>1061756408</v>
      </c>
      <c r="Q96" s="222" t="s">
        <v>2401</v>
      </c>
      <c r="R96" s="216" t="s">
        <v>27</v>
      </c>
      <c r="S96" s="216">
        <v>315</v>
      </c>
      <c r="T96" s="217">
        <v>45341</v>
      </c>
      <c r="U96" s="217">
        <v>45656</v>
      </c>
      <c r="V96" s="217"/>
      <c r="W96" s="218" t="s">
        <v>28</v>
      </c>
      <c r="X96" s="241" t="s">
        <v>2495</v>
      </c>
      <c r="Y96" s="218">
        <v>2024</v>
      </c>
      <c r="Z96" s="220" t="s">
        <v>23</v>
      </c>
    </row>
    <row r="97" spans="1:26" x14ac:dyDescent="0.25">
      <c r="A97" s="216" t="s">
        <v>2264</v>
      </c>
      <c r="B97" s="220" t="s">
        <v>23</v>
      </c>
      <c r="C97" s="216" t="s">
        <v>49</v>
      </c>
      <c r="D97" s="216" t="s">
        <v>452</v>
      </c>
      <c r="E97" s="217">
        <v>45341</v>
      </c>
      <c r="F97" s="224" t="s">
        <v>2049</v>
      </c>
      <c r="G97" s="237" t="s">
        <v>1518</v>
      </c>
      <c r="H97" s="216" t="s">
        <v>52</v>
      </c>
      <c r="I97" s="238" t="s">
        <v>53</v>
      </c>
      <c r="J97" s="216" t="s">
        <v>1519</v>
      </c>
      <c r="K97" s="237">
        <v>80111600</v>
      </c>
      <c r="L97" s="221">
        <v>4200744</v>
      </c>
      <c r="M97" s="227">
        <v>43687738</v>
      </c>
      <c r="N97" s="216" t="s">
        <v>54</v>
      </c>
      <c r="O97" s="216" t="s">
        <v>1520</v>
      </c>
      <c r="P97" s="219">
        <v>59314475</v>
      </c>
      <c r="Q97" s="222" t="s">
        <v>2401</v>
      </c>
      <c r="R97" s="216" t="s">
        <v>129</v>
      </c>
      <c r="S97" s="216">
        <v>318</v>
      </c>
      <c r="T97" s="217">
        <v>45341</v>
      </c>
      <c r="U97" s="217">
        <v>45656</v>
      </c>
      <c r="V97" s="217"/>
      <c r="W97" s="218" t="s">
        <v>28</v>
      </c>
      <c r="X97" s="241"/>
      <c r="Y97" s="218">
        <v>2024</v>
      </c>
      <c r="Z97" s="220" t="s">
        <v>23</v>
      </c>
    </row>
    <row r="98" spans="1:26" x14ac:dyDescent="0.25">
      <c r="A98" s="216" t="s">
        <v>2265</v>
      </c>
      <c r="B98" s="220" t="s">
        <v>23</v>
      </c>
      <c r="C98" s="216" t="s">
        <v>49</v>
      </c>
      <c r="D98" s="216" t="s">
        <v>256</v>
      </c>
      <c r="E98" s="217">
        <v>45338</v>
      </c>
      <c r="F98" s="224" t="s">
        <v>2050</v>
      </c>
      <c r="G98" s="237" t="s">
        <v>1518</v>
      </c>
      <c r="H98" s="216" t="s">
        <v>52</v>
      </c>
      <c r="I98" s="238" t="s">
        <v>53</v>
      </c>
      <c r="J98" s="216" t="s">
        <v>1519</v>
      </c>
      <c r="K98" s="237">
        <v>80111600</v>
      </c>
      <c r="L98" s="221">
        <v>4200744</v>
      </c>
      <c r="M98" s="227">
        <v>43687738</v>
      </c>
      <c r="N98" s="216" t="s">
        <v>54</v>
      </c>
      <c r="O98" s="216" t="s">
        <v>1520</v>
      </c>
      <c r="P98" s="219">
        <v>1083911273</v>
      </c>
      <c r="Q98" s="222" t="s">
        <v>2401</v>
      </c>
      <c r="R98" s="216" t="s">
        <v>94</v>
      </c>
      <c r="S98" s="216">
        <v>318</v>
      </c>
      <c r="T98" s="217">
        <v>45341</v>
      </c>
      <c r="U98" s="217">
        <v>45656</v>
      </c>
      <c r="V98" s="217"/>
      <c r="W98" s="218" t="s">
        <v>28</v>
      </c>
      <c r="X98" s="241"/>
      <c r="Y98" s="218">
        <v>2024</v>
      </c>
      <c r="Z98" s="220" t="s">
        <v>23</v>
      </c>
    </row>
    <row r="99" spans="1:26" x14ac:dyDescent="0.25">
      <c r="A99" s="216" t="s">
        <v>2266</v>
      </c>
      <c r="B99" s="220" t="s">
        <v>23</v>
      </c>
      <c r="C99" s="216" t="s">
        <v>49</v>
      </c>
      <c r="D99" s="216" t="s">
        <v>208</v>
      </c>
      <c r="E99" s="217">
        <v>45338</v>
      </c>
      <c r="F99" s="224" t="s">
        <v>2051</v>
      </c>
      <c r="G99" s="237" t="s">
        <v>2168</v>
      </c>
      <c r="H99" s="216" t="s">
        <v>52</v>
      </c>
      <c r="I99" s="238" t="s">
        <v>53</v>
      </c>
      <c r="J99" s="216" t="s">
        <v>1519</v>
      </c>
      <c r="K99" s="237">
        <v>80111601</v>
      </c>
      <c r="L99" s="221">
        <v>3226850</v>
      </c>
      <c r="M99" s="227">
        <v>33559240</v>
      </c>
      <c r="N99" s="216" t="s">
        <v>54</v>
      </c>
      <c r="O99" s="216" t="s">
        <v>1520</v>
      </c>
      <c r="P99" s="219">
        <v>75098964</v>
      </c>
      <c r="Q99" s="222" t="s">
        <v>2401</v>
      </c>
      <c r="R99" s="216" t="s">
        <v>94</v>
      </c>
      <c r="S99" s="216">
        <v>318</v>
      </c>
      <c r="T99" s="217">
        <v>45341</v>
      </c>
      <c r="U99" s="217">
        <v>45656</v>
      </c>
      <c r="V99" s="217"/>
      <c r="W99" s="218" t="s">
        <v>28</v>
      </c>
      <c r="X99" s="246"/>
      <c r="Y99" s="218">
        <v>2024</v>
      </c>
      <c r="Z99" s="220" t="s">
        <v>23</v>
      </c>
    </row>
    <row r="100" spans="1:26" x14ac:dyDescent="0.25">
      <c r="A100" s="216" t="s">
        <v>2267</v>
      </c>
      <c r="B100" s="220" t="s">
        <v>23</v>
      </c>
      <c r="C100" s="216" t="s">
        <v>49</v>
      </c>
      <c r="D100" s="216" t="s">
        <v>306</v>
      </c>
      <c r="E100" s="217">
        <v>45342</v>
      </c>
      <c r="F100" s="224" t="s">
        <v>2052</v>
      </c>
      <c r="G100" s="237" t="s">
        <v>2168</v>
      </c>
      <c r="H100" s="216" t="s">
        <v>52</v>
      </c>
      <c r="I100" s="238" t="s">
        <v>53</v>
      </c>
      <c r="J100" s="216" t="s">
        <v>1519</v>
      </c>
      <c r="K100" s="237">
        <v>80111601</v>
      </c>
      <c r="L100" s="221">
        <v>1836238</v>
      </c>
      <c r="M100" s="227">
        <v>19035667</v>
      </c>
      <c r="N100" s="216" t="s">
        <v>54</v>
      </c>
      <c r="O100" s="216" t="s">
        <v>1520</v>
      </c>
      <c r="P100" s="219">
        <v>1007316222</v>
      </c>
      <c r="Q100" s="222" t="s">
        <v>2401</v>
      </c>
      <c r="R100" s="216" t="s">
        <v>116</v>
      </c>
      <c r="S100" s="216">
        <v>314</v>
      </c>
      <c r="T100" s="217">
        <v>45342</v>
      </c>
      <c r="U100" s="217">
        <v>45656</v>
      </c>
      <c r="V100" s="217"/>
      <c r="W100" s="218" t="s">
        <v>28</v>
      </c>
      <c r="X100" s="241" t="s">
        <v>2496</v>
      </c>
      <c r="Y100" s="218">
        <v>2024</v>
      </c>
      <c r="Z100" s="220" t="s">
        <v>23</v>
      </c>
    </row>
    <row r="101" spans="1:26" x14ac:dyDescent="0.25">
      <c r="A101" s="216" t="s">
        <v>2268</v>
      </c>
      <c r="B101" s="220" t="s">
        <v>23</v>
      </c>
      <c r="C101" s="216" t="s">
        <v>49</v>
      </c>
      <c r="D101" s="216" t="s">
        <v>791</v>
      </c>
      <c r="E101" s="217">
        <v>45342</v>
      </c>
      <c r="F101" s="224" t="s">
        <v>2053</v>
      </c>
      <c r="G101" s="237" t="s">
        <v>1518</v>
      </c>
      <c r="H101" s="216" t="s">
        <v>52</v>
      </c>
      <c r="I101" s="238" t="s">
        <v>53</v>
      </c>
      <c r="J101" s="216" t="s">
        <v>1519</v>
      </c>
      <c r="K101" s="237">
        <v>80111600</v>
      </c>
      <c r="L101" s="221">
        <v>4620818</v>
      </c>
      <c r="M101" s="227">
        <v>47902480</v>
      </c>
      <c r="N101" s="216" t="s">
        <v>54</v>
      </c>
      <c r="O101" s="216" t="s">
        <v>1520</v>
      </c>
      <c r="P101" s="219">
        <v>1110485950</v>
      </c>
      <c r="Q101" s="222" t="s">
        <v>2401</v>
      </c>
      <c r="R101" s="216" t="s">
        <v>2403</v>
      </c>
      <c r="S101" s="216">
        <v>314</v>
      </c>
      <c r="T101" s="217">
        <v>45342</v>
      </c>
      <c r="U101" s="217">
        <v>45656</v>
      </c>
      <c r="V101" s="217"/>
      <c r="W101" s="218" t="s">
        <v>28</v>
      </c>
      <c r="X101" s="241" t="s">
        <v>2497</v>
      </c>
      <c r="Y101" s="218">
        <v>2024</v>
      </c>
      <c r="Z101" s="220" t="s">
        <v>23</v>
      </c>
    </row>
    <row r="102" spans="1:26" x14ac:dyDescent="0.25">
      <c r="A102" s="216" t="s">
        <v>2269</v>
      </c>
      <c r="B102" s="220" t="s">
        <v>23</v>
      </c>
      <c r="C102" s="216" t="s">
        <v>49</v>
      </c>
      <c r="D102" s="216" t="s">
        <v>1515</v>
      </c>
      <c r="E102" s="217">
        <v>45342</v>
      </c>
      <c r="F102" s="224" t="s">
        <v>2054</v>
      </c>
      <c r="G102" s="237" t="s">
        <v>1518</v>
      </c>
      <c r="H102" s="216" t="s">
        <v>52</v>
      </c>
      <c r="I102" s="238" t="s">
        <v>53</v>
      </c>
      <c r="J102" s="216" t="s">
        <v>1519</v>
      </c>
      <c r="K102" s="237">
        <v>80111600</v>
      </c>
      <c r="L102" s="221">
        <v>3818858</v>
      </c>
      <c r="M102" s="227">
        <v>39588828</v>
      </c>
      <c r="N102" s="216" t="s">
        <v>54</v>
      </c>
      <c r="O102" s="216" t="s">
        <v>1520</v>
      </c>
      <c r="P102" s="219">
        <v>1110485950</v>
      </c>
      <c r="Q102" s="222" t="s">
        <v>2401</v>
      </c>
      <c r="R102" s="216" t="s">
        <v>94</v>
      </c>
      <c r="S102" s="216">
        <v>314</v>
      </c>
      <c r="T102" s="217">
        <v>45342</v>
      </c>
      <c r="U102" s="217">
        <v>45656</v>
      </c>
      <c r="V102" s="217"/>
      <c r="W102" s="218" t="s">
        <v>28</v>
      </c>
      <c r="X102" s="241"/>
      <c r="Y102" s="218">
        <v>2024</v>
      </c>
      <c r="Z102" s="220" t="s">
        <v>23</v>
      </c>
    </row>
    <row r="103" spans="1:26" x14ac:dyDescent="0.25">
      <c r="A103" s="216" t="s">
        <v>2270</v>
      </c>
      <c r="B103" s="220" t="s">
        <v>23</v>
      </c>
      <c r="C103" s="216" t="s">
        <v>49</v>
      </c>
      <c r="D103" s="216" t="s">
        <v>371</v>
      </c>
      <c r="E103" s="217">
        <v>45342</v>
      </c>
      <c r="F103" s="224" t="s">
        <v>2055</v>
      </c>
      <c r="G103" s="237" t="s">
        <v>1518</v>
      </c>
      <c r="H103" s="216" t="s">
        <v>52</v>
      </c>
      <c r="I103" s="238" t="s">
        <v>53</v>
      </c>
      <c r="J103" s="216" t="s">
        <v>1519</v>
      </c>
      <c r="K103" s="237">
        <v>80111600</v>
      </c>
      <c r="L103" s="221">
        <v>4620818</v>
      </c>
      <c r="M103" s="227">
        <v>1694300</v>
      </c>
      <c r="N103" s="216" t="s">
        <v>54</v>
      </c>
      <c r="O103" s="216" t="s">
        <v>1520</v>
      </c>
      <c r="P103" s="219">
        <v>1007316222</v>
      </c>
      <c r="Q103" s="222" t="s">
        <v>2401</v>
      </c>
      <c r="R103" s="216" t="s">
        <v>763</v>
      </c>
      <c r="S103" s="216">
        <v>314</v>
      </c>
      <c r="T103" s="217">
        <v>45342</v>
      </c>
      <c r="U103" s="217">
        <v>45656</v>
      </c>
      <c r="V103" s="217"/>
      <c r="W103" s="218" t="s">
        <v>28</v>
      </c>
      <c r="X103" s="241" t="s">
        <v>2498</v>
      </c>
      <c r="Y103" s="218">
        <v>2024</v>
      </c>
      <c r="Z103" s="220" t="s">
        <v>23</v>
      </c>
    </row>
    <row r="104" spans="1:26" x14ac:dyDescent="0.25">
      <c r="A104" s="216" t="s">
        <v>2271</v>
      </c>
      <c r="B104" s="220" t="s">
        <v>23</v>
      </c>
      <c r="C104" s="216" t="s">
        <v>49</v>
      </c>
      <c r="D104" s="216" t="s">
        <v>302</v>
      </c>
      <c r="E104" s="217">
        <v>45342</v>
      </c>
      <c r="F104" s="224" t="s">
        <v>2056</v>
      </c>
      <c r="G104" s="237" t="s">
        <v>2168</v>
      </c>
      <c r="H104" s="216" t="s">
        <v>52</v>
      </c>
      <c r="I104" s="238" t="s">
        <v>53</v>
      </c>
      <c r="J104" s="216" t="s">
        <v>1519</v>
      </c>
      <c r="K104" s="237">
        <v>80111601</v>
      </c>
      <c r="L104" s="221">
        <v>3226850</v>
      </c>
      <c r="M104" s="227">
        <v>33451678</v>
      </c>
      <c r="N104" s="216" t="s">
        <v>54</v>
      </c>
      <c r="O104" s="216" t="s">
        <v>1520</v>
      </c>
      <c r="P104" s="219">
        <v>1088297493</v>
      </c>
      <c r="Q104" s="222" t="s">
        <v>2401</v>
      </c>
      <c r="R104" s="216" t="s">
        <v>94</v>
      </c>
      <c r="S104" s="216">
        <v>314</v>
      </c>
      <c r="T104" s="217">
        <v>45342</v>
      </c>
      <c r="U104" s="217">
        <v>45656</v>
      </c>
      <c r="V104" s="217"/>
      <c r="W104" s="218" t="s">
        <v>28</v>
      </c>
      <c r="X104" s="241"/>
      <c r="Y104" s="218">
        <v>2024</v>
      </c>
      <c r="Z104" s="220" t="s">
        <v>23</v>
      </c>
    </row>
    <row r="105" spans="1:26" x14ac:dyDescent="0.25">
      <c r="A105" s="216" t="s">
        <v>2272</v>
      </c>
      <c r="B105" s="220" t="s">
        <v>23</v>
      </c>
      <c r="C105" s="216" t="s">
        <v>49</v>
      </c>
      <c r="D105" s="216" t="s">
        <v>1516</v>
      </c>
      <c r="E105" s="217">
        <v>45342</v>
      </c>
      <c r="F105" s="224" t="s">
        <v>2057</v>
      </c>
      <c r="G105" s="237" t="s">
        <v>2168</v>
      </c>
      <c r="H105" s="216" t="s">
        <v>52</v>
      </c>
      <c r="I105" s="238" t="s">
        <v>53</v>
      </c>
      <c r="J105" s="216" t="s">
        <v>1519</v>
      </c>
      <c r="K105" s="237">
        <v>80111601</v>
      </c>
      <c r="L105" s="221">
        <v>2436452</v>
      </c>
      <c r="M105" s="227">
        <v>25257886</v>
      </c>
      <c r="N105" s="216" t="s">
        <v>54</v>
      </c>
      <c r="O105" s="216" t="s">
        <v>1520</v>
      </c>
      <c r="P105" s="219">
        <v>9975687</v>
      </c>
      <c r="Q105" s="222" t="s">
        <v>2401</v>
      </c>
      <c r="R105" s="216" t="s">
        <v>94</v>
      </c>
      <c r="S105" s="216">
        <v>314</v>
      </c>
      <c r="T105" s="217">
        <v>45342</v>
      </c>
      <c r="U105" s="217">
        <v>45656</v>
      </c>
      <c r="V105" s="217"/>
      <c r="W105" s="218" t="s">
        <v>28</v>
      </c>
      <c r="X105" s="241" t="s">
        <v>2499</v>
      </c>
      <c r="Y105" s="218">
        <v>2024</v>
      </c>
      <c r="Z105" s="220" t="s">
        <v>23</v>
      </c>
    </row>
    <row r="106" spans="1:26" x14ac:dyDescent="0.25">
      <c r="A106" s="216" t="s">
        <v>2273</v>
      </c>
      <c r="B106" s="220" t="s">
        <v>23</v>
      </c>
      <c r="C106" s="216" t="s">
        <v>49</v>
      </c>
      <c r="D106" s="216" t="s">
        <v>1907</v>
      </c>
      <c r="E106" s="217">
        <v>45343</v>
      </c>
      <c r="F106" s="224" t="s">
        <v>2058</v>
      </c>
      <c r="G106" s="237" t="s">
        <v>2168</v>
      </c>
      <c r="H106" s="216" t="s">
        <v>52</v>
      </c>
      <c r="I106" s="238" t="s">
        <v>53</v>
      </c>
      <c r="J106" s="216" t="s">
        <v>1519</v>
      </c>
      <c r="K106" s="237">
        <v>80111601</v>
      </c>
      <c r="L106" s="221">
        <v>1836238</v>
      </c>
      <c r="M106" s="227">
        <v>18974459</v>
      </c>
      <c r="N106" s="216" t="s">
        <v>54</v>
      </c>
      <c r="O106" s="216" t="s">
        <v>1520</v>
      </c>
      <c r="P106" s="219">
        <v>30737756</v>
      </c>
      <c r="Q106" s="222" t="s">
        <v>2401</v>
      </c>
      <c r="R106" s="216" t="s">
        <v>129</v>
      </c>
      <c r="S106" s="216">
        <v>313</v>
      </c>
      <c r="T106" s="217">
        <v>45343</v>
      </c>
      <c r="U106" s="217">
        <v>45656</v>
      </c>
      <c r="V106" s="217"/>
      <c r="W106" s="218" t="s">
        <v>28</v>
      </c>
      <c r="X106" s="241"/>
      <c r="Y106" s="218">
        <v>2024</v>
      </c>
      <c r="Z106" s="220" t="s">
        <v>23</v>
      </c>
    </row>
    <row r="107" spans="1:26" x14ac:dyDescent="0.25">
      <c r="A107" s="216" t="s">
        <v>2274</v>
      </c>
      <c r="B107" s="220" t="s">
        <v>23</v>
      </c>
      <c r="C107" s="216" t="s">
        <v>49</v>
      </c>
      <c r="D107" s="216" t="s">
        <v>732</v>
      </c>
      <c r="E107" s="217">
        <v>45343</v>
      </c>
      <c r="F107" s="224" t="s">
        <v>2059</v>
      </c>
      <c r="G107" s="237" t="s">
        <v>1518</v>
      </c>
      <c r="H107" s="216" t="s">
        <v>52</v>
      </c>
      <c r="I107" s="238" t="s">
        <v>53</v>
      </c>
      <c r="J107" s="216" t="s">
        <v>1519</v>
      </c>
      <c r="K107" s="237">
        <v>80111600</v>
      </c>
      <c r="L107" s="221">
        <v>5693195</v>
      </c>
      <c r="M107" s="227">
        <v>54275126</v>
      </c>
      <c r="N107" s="216" t="s">
        <v>54</v>
      </c>
      <c r="O107" s="216" t="s">
        <v>1520</v>
      </c>
      <c r="P107" s="219">
        <v>1124848071</v>
      </c>
      <c r="Q107" s="222" t="s">
        <v>2401</v>
      </c>
      <c r="R107" s="216" t="s">
        <v>94</v>
      </c>
      <c r="S107" s="216">
        <v>313</v>
      </c>
      <c r="T107" s="217">
        <v>45343</v>
      </c>
      <c r="U107" s="217">
        <v>45656</v>
      </c>
      <c r="V107" s="217"/>
      <c r="W107" s="218" t="s">
        <v>28</v>
      </c>
      <c r="X107" s="241"/>
      <c r="Y107" s="218">
        <v>2024</v>
      </c>
      <c r="Z107" s="220" t="s">
        <v>23</v>
      </c>
    </row>
    <row r="108" spans="1:26" x14ac:dyDescent="0.25">
      <c r="A108" s="216" t="s">
        <v>2275</v>
      </c>
      <c r="B108" s="220" t="s">
        <v>23</v>
      </c>
      <c r="C108" s="216" t="s">
        <v>49</v>
      </c>
      <c r="D108" s="216" t="s">
        <v>464</v>
      </c>
      <c r="E108" s="217">
        <v>45343</v>
      </c>
      <c r="F108" s="224" t="s">
        <v>2060</v>
      </c>
      <c r="G108" s="237" t="s">
        <v>2168</v>
      </c>
      <c r="H108" s="216" t="s">
        <v>52</v>
      </c>
      <c r="I108" s="238" t="s">
        <v>53</v>
      </c>
      <c r="J108" s="216" t="s">
        <v>1519</v>
      </c>
      <c r="K108" s="237">
        <v>80111601</v>
      </c>
      <c r="L108" s="221">
        <v>1836238</v>
      </c>
      <c r="M108" s="227">
        <v>18974459</v>
      </c>
      <c r="N108" s="216" t="s">
        <v>54</v>
      </c>
      <c r="O108" s="216" t="s">
        <v>1520</v>
      </c>
      <c r="P108" s="219">
        <v>36751992</v>
      </c>
      <c r="Q108" s="222" t="s">
        <v>2401</v>
      </c>
      <c r="R108" s="216" t="s">
        <v>129</v>
      </c>
      <c r="S108" s="216">
        <v>313</v>
      </c>
      <c r="T108" s="217">
        <v>45343</v>
      </c>
      <c r="U108" s="217">
        <v>45656</v>
      </c>
      <c r="V108" s="217"/>
      <c r="W108" s="218" t="s">
        <v>28</v>
      </c>
      <c r="X108" s="241"/>
      <c r="Y108" s="218">
        <v>2024</v>
      </c>
      <c r="Z108" s="220" t="s">
        <v>23</v>
      </c>
    </row>
    <row r="109" spans="1:26" x14ac:dyDescent="0.25">
      <c r="A109" s="216" t="s">
        <v>2276</v>
      </c>
      <c r="B109" s="220" t="s">
        <v>23</v>
      </c>
      <c r="C109" s="216" t="s">
        <v>49</v>
      </c>
      <c r="D109" s="216" t="s">
        <v>1908</v>
      </c>
      <c r="E109" s="217">
        <v>45343</v>
      </c>
      <c r="F109" s="224" t="s">
        <v>2061</v>
      </c>
      <c r="G109" s="237" t="s">
        <v>2168</v>
      </c>
      <c r="H109" s="216" t="s">
        <v>52</v>
      </c>
      <c r="I109" s="238" t="s">
        <v>53</v>
      </c>
      <c r="J109" s="216" t="s">
        <v>1519</v>
      </c>
      <c r="K109" s="237">
        <v>80111601</v>
      </c>
      <c r="L109" s="221">
        <v>1836237</v>
      </c>
      <c r="M109" s="227">
        <v>18974449</v>
      </c>
      <c r="N109" s="216" t="s">
        <v>54</v>
      </c>
      <c r="O109" s="216" t="s">
        <v>1520</v>
      </c>
      <c r="P109" s="219">
        <v>1124848071</v>
      </c>
      <c r="Q109" s="222" t="s">
        <v>2401</v>
      </c>
      <c r="R109" s="216" t="s">
        <v>129</v>
      </c>
      <c r="S109" s="216">
        <v>313</v>
      </c>
      <c r="T109" s="217">
        <v>45343</v>
      </c>
      <c r="U109" s="217">
        <v>45656</v>
      </c>
      <c r="V109" s="217"/>
      <c r="W109" s="218" t="s">
        <v>28</v>
      </c>
      <c r="X109" s="241"/>
      <c r="Y109" s="218">
        <v>2024</v>
      </c>
      <c r="Z109" s="220" t="s">
        <v>23</v>
      </c>
    </row>
    <row r="110" spans="1:26" x14ac:dyDescent="0.25">
      <c r="A110" s="216" t="s">
        <v>2276</v>
      </c>
      <c r="B110" s="220" t="s">
        <v>23</v>
      </c>
      <c r="C110" s="216" t="s">
        <v>49</v>
      </c>
      <c r="D110" s="216" t="s">
        <v>1909</v>
      </c>
      <c r="E110" s="217">
        <v>45343</v>
      </c>
      <c r="F110" s="224" t="s">
        <v>2062</v>
      </c>
      <c r="G110" s="237" t="s">
        <v>2168</v>
      </c>
      <c r="H110" s="216" t="s">
        <v>52</v>
      </c>
      <c r="I110" s="238" t="s">
        <v>53</v>
      </c>
      <c r="J110" s="216" t="s">
        <v>1519</v>
      </c>
      <c r="K110" s="237">
        <v>80111601</v>
      </c>
      <c r="L110" s="221">
        <v>2680096</v>
      </c>
      <c r="M110" s="227">
        <v>27694325.329999998</v>
      </c>
      <c r="N110" s="216" t="s">
        <v>54</v>
      </c>
      <c r="O110" s="216" t="s">
        <v>1520</v>
      </c>
      <c r="P110" s="219">
        <v>1038335663</v>
      </c>
      <c r="Q110" s="222" t="s">
        <v>2401</v>
      </c>
      <c r="R110" s="216" t="s">
        <v>116</v>
      </c>
      <c r="S110" s="216">
        <v>313</v>
      </c>
      <c r="T110" s="217">
        <v>45343</v>
      </c>
      <c r="U110" s="217">
        <v>45656</v>
      </c>
      <c r="V110" s="217"/>
      <c r="W110" s="218" t="s">
        <v>28</v>
      </c>
      <c r="X110" s="241" t="s">
        <v>2500</v>
      </c>
      <c r="Y110" s="218">
        <v>2024</v>
      </c>
      <c r="Z110" s="220" t="s">
        <v>23</v>
      </c>
    </row>
    <row r="111" spans="1:26" x14ac:dyDescent="0.25">
      <c r="A111" s="216" t="s">
        <v>2277</v>
      </c>
      <c r="B111" s="220" t="s">
        <v>23</v>
      </c>
      <c r="C111" s="216" t="s">
        <v>49</v>
      </c>
      <c r="D111" s="215" t="s">
        <v>585</v>
      </c>
      <c r="E111" s="217">
        <v>45343</v>
      </c>
      <c r="F111" s="224" t="s">
        <v>2063</v>
      </c>
      <c r="G111" s="237" t="s">
        <v>2168</v>
      </c>
      <c r="H111" s="216" t="s">
        <v>52</v>
      </c>
      <c r="I111" s="238" t="s">
        <v>53</v>
      </c>
      <c r="J111" s="216" t="s">
        <v>1519</v>
      </c>
      <c r="K111" s="237">
        <v>80111601</v>
      </c>
      <c r="L111" s="221">
        <v>1836238</v>
      </c>
      <c r="M111" s="227">
        <v>18974459</v>
      </c>
      <c r="N111" s="216" t="s">
        <v>54</v>
      </c>
      <c r="O111" s="216" t="s">
        <v>1520</v>
      </c>
      <c r="P111" s="219">
        <v>1038335663</v>
      </c>
      <c r="Q111" s="222" t="s">
        <v>2401</v>
      </c>
      <c r="R111" s="216" t="s">
        <v>129</v>
      </c>
      <c r="S111" s="216">
        <v>313</v>
      </c>
      <c r="T111" s="217">
        <v>45343</v>
      </c>
      <c r="U111" s="217">
        <v>45656</v>
      </c>
      <c r="V111" s="217"/>
      <c r="W111" s="218" t="s">
        <v>28</v>
      </c>
      <c r="X111" s="241"/>
      <c r="Y111" s="218">
        <v>2024</v>
      </c>
      <c r="Z111" s="220" t="s">
        <v>23</v>
      </c>
    </row>
    <row r="112" spans="1:26" x14ac:dyDescent="0.25">
      <c r="A112" s="216" t="s">
        <v>2278</v>
      </c>
      <c r="B112" s="220" t="s">
        <v>23</v>
      </c>
      <c r="C112" s="216" t="s">
        <v>49</v>
      </c>
      <c r="D112" s="216" t="s">
        <v>440</v>
      </c>
      <c r="E112" s="217">
        <v>45343</v>
      </c>
      <c r="F112" s="224" t="s">
        <v>2064</v>
      </c>
      <c r="G112" s="237" t="s">
        <v>1518</v>
      </c>
      <c r="H112" s="216" t="s">
        <v>52</v>
      </c>
      <c r="I112" s="238" t="s">
        <v>53</v>
      </c>
      <c r="J112" s="216" t="s">
        <v>1519</v>
      </c>
      <c r="K112" s="237">
        <v>80111600</v>
      </c>
      <c r="L112" s="221">
        <v>4200744</v>
      </c>
      <c r="M112" s="227">
        <v>43407688</v>
      </c>
      <c r="N112" s="216" t="s">
        <v>54</v>
      </c>
      <c r="O112" s="216" t="s">
        <v>1520</v>
      </c>
      <c r="P112" s="219">
        <v>1087646521</v>
      </c>
      <c r="Q112" s="222" t="s">
        <v>2401</v>
      </c>
      <c r="R112" s="216" t="s">
        <v>129</v>
      </c>
      <c r="S112" s="216">
        <v>313</v>
      </c>
      <c r="T112" s="217">
        <v>45343</v>
      </c>
      <c r="U112" s="217">
        <v>45656</v>
      </c>
      <c r="V112" s="217"/>
      <c r="W112" s="218" t="s">
        <v>28</v>
      </c>
      <c r="X112" s="241"/>
      <c r="Y112" s="218">
        <v>2024</v>
      </c>
      <c r="Z112" s="220" t="s">
        <v>23</v>
      </c>
    </row>
    <row r="113" spans="1:26" x14ac:dyDescent="0.25">
      <c r="A113" s="216" t="s">
        <v>2278</v>
      </c>
      <c r="B113" s="220" t="s">
        <v>23</v>
      </c>
      <c r="C113" s="216" t="s">
        <v>49</v>
      </c>
      <c r="D113" s="215" t="s">
        <v>355</v>
      </c>
      <c r="E113" s="217">
        <v>45343</v>
      </c>
      <c r="F113" s="224" t="s">
        <v>2534</v>
      </c>
      <c r="G113" s="237" t="s">
        <v>2168</v>
      </c>
      <c r="H113" s="216" t="s">
        <v>52</v>
      </c>
      <c r="I113" s="238" t="s">
        <v>53</v>
      </c>
      <c r="J113" s="216" t="s">
        <v>1519</v>
      </c>
      <c r="K113" s="237">
        <v>80111601</v>
      </c>
      <c r="L113" s="221">
        <v>1836238</v>
      </c>
      <c r="M113" s="227">
        <v>18974459</v>
      </c>
      <c r="N113" s="216" t="s">
        <v>54</v>
      </c>
      <c r="O113" s="216" t="s">
        <v>1520</v>
      </c>
      <c r="P113" s="219">
        <v>1087646521</v>
      </c>
      <c r="Q113" s="222" t="s">
        <v>2401</v>
      </c>
      <c r="R113" s="216" t="s">
        <v>116</v>
      </c>
      <c r="S113" s="216">
        <v>313</v>
      </c>
      <c r="T113" s="217">
        <v>45343</v>
      </c>
      <c r="U113" s="217">
        <v>45656</v>
      </c>
      <c r="V113" s="217"/>
      <c r="W113" s="218" t="s">
        <v>28</v>
      </c>
      <c r="X113" s="241"/>
      <c r="Y113" s="218">
        <v>2024</v>
      </c>
      <c r="Z113" s="220" t="s">
        <v>23</v>
      </c>
    </row>
    <row r="114" spans="1:26" x14ac:dyDescent="0.25">
      <c r="A114" s="216" t="s">
        <v>2279</v>
      </c>
      <c r="B114" s="220" t="s">
        <v>23</v>
      </c>
      <c r="C114" s="216" t="s">
        <v>49</v>
      </c>
      <c r="D114" s="216" t="s">
        <v>1910</v>
      </c>
      <c r="E114" s="217">
        <v>45343</v>
      </c>
      <c r="F114" s="224" t="s">
        <v>2065</v>
      </c>
      <c r="G114" s="237" t="s">
        <v>2168</v>
      </c>
      <c r="H114" s="216" t="s">
        <v>52</v>
      </c>
      <c r="I114" s="238" t="s">
        <v>53</v>
      </c>
      <c r="J114" s="216" t="s">
        <v>1519</v>
      </c>
      <c r="K114" s="237">
        <v>80111601</v>
      </c>
      <c r="L114" s="221">
        <v>1836237</v>
      </c>
      <c r="M114" s="227">
        <v>18974449</v>
      </c>
      <c r="N114" s="216" t="s">
        <v>54</v>
      </c>
      <c r="O114" s="216" t="s">
        <v>1520</v>
      </c>
      <c r="P114" s="219">
        <v>1114786690</v>
      </c>
      <c r="Q114" s="222" t="s">
        <v>2401</v>
      </c>
      <c r="R114" s="216" t="s">
        <v>134</v>
      </c>
      <c r="S114" s="216">
        <v>313</v>
      </c>
      <c r="T114" s="217">
        <v>45343</v>
      </c>
      <c r="U114" s="217">
        <v>45656</v>
      </c>
      <c r="V114" s="217"/>
      <c r="W114" s="218" t="s">
        <v>28</v>
      </c>
      <c r="X114" s="241"/>
      <c r="Y114" s="218">
        <v>2024</v>
      </c>
      <c r="Z114" s="220" t="s">
        <v>23</v>
      </c>
    </row>
    <row r="115" spans="1:26" x14ac:dyDescent="0.25">
      <c r="A115" s="216" t="s">
        <v>2280</v>
      </c>
      <c r="B115" s="220" t="s">
        <v>23</v>
      </c>
      <c r="C115" s="216" t="s">
        <v>49</v>
      </c>
      <c r="D115" s="216" t="s">
        <v>487</v>
      </c>
      <c r="E115" s="217">
        <v>45343</v>
      </c>
      <c r="F115" s="224" t="s">
        <v>2066</v>
      </c>
      <c r="G115" s="237" t="s">
        <v>1518</v>
      </c>
      <c r="H115" s="216" t="s">
        <v>52</v>
      </c>
      <c r="I115" s="238" t="s">
        <v>53</v>
      </c>
      <c r="J115" s="216" t="s">
        <v>1519</v>
      </c>
      <c r="K115" s="237">
        <v>80111600</v>
      </c>
      <c r="L115" s="221">
        <v>4200744</v>
      </c>
      <c r="M115" s="227">
        <v>43407688</v>
      </c>
      <c r="N115" s="216" t="s">
        <v>54</v>
      </c>
      <c r="O115" s="216" t="s">
        <v>1520</v>
      </c>
      <c r="P115" s="219">
        <v>1085278999</v>
      </c>
      <c r="Q115" s="222" t="s">
        <v>2401</v>
      </c>
      <c r="R115" s="216" t="s">
        <v>129</v>
      </c>
      <c r="S115" s="216">
        <v>313</v>
      </c>
      <c r="T115" s="217">
        <v>45343</v>
      </c>
      <c r="U115" s="217">
        <v>45656</v>
      </c>
      <c r="V115" s="217"/>
      <c r="W115" s="218" t="s">
        <v>28</v>
      </c>
      <c r="X115" s="241"/>
      <c r="Y115" s="218">
        <v>2024</v>
      </c>
      <c r="Z115" s="220" t="s">
        <v>23</v>
      </c>
    </row>
    <row r="116" spans="1:26" x14ac:dyDescent="0.25">
      <c r="A116" s="216" t="s">
        <v>2281</v>
      </c>
      <c r="B116" s="220" t="s">
        <v>23</v>
      </c>
      <c r="C116" s="216" t="s">
        <v>49</v>
      </c>
      <c r="D116" s="216" t="s">
        <v>1911</v>
      </c>
      <c r="E116" s="217">
        <v>45343</v>
      </c>
      <c r="F116" s="224" t="s">
        <v>2067</v>
      </c>
      <c r="G116" s="237" t="s">
        <v>2168</v>
      </c>
      <c r="H116" s="216" t="s">
        <v>52</v>
      </c>
      <c r="I116" s="238" t="s">
        <v>53</v>
      </c>
      <c r="J116" s="216" t="s">
        <v>1519</v>
      </c>
      <c r="K116" s="237">
        <v>80111601</v>
      </c>
      <c r="L116" s="221">
        <v>1836238</v>
      </c>
      <c r="M116" s="227">
        <v>7957031</v>
      </c>
      <c r="N116" s="216" t="s">
        <v>54</v>
      </c>
      <c r="O116" s="216" t="s">
        <v>1520</v>
      </c>
      <c r="P116" s="219">
        <v>1085299921</v>
      </c>
      <c r="Q116" s="222" t="s">
        <v>2401</v>
      </c>
      <c r="R116" s="216" t="s">
        <v>72</v>
      </c>
      <c r="S116" s="216">
        <v>313</v>
      </c>
      <c r="T116" s="217">
        <v>45343</v>
      </c>
      <c r="U116" s="217">
        <v>45473</v>
      </c>
      <c r="V116" s="217"/>
      <c r="W116" s="218" t="s">
        <v>28</v>
      </c>
      <c r="X116" s="241" t="s">
        <v>2501</v>
      </c>
      <c r="Y116" s="218">
        <v>2024</v>
      </c>
      <c r="Z116" s="220" t="s">
        <v>23</v>
      </c>
    </row>
    <row r="117" spans="1:26" x14ac:dyDescent="0.25">
      <c r="A117" s="216" t="s">
        <v>2282</v>
      </c>
      <c r="B117" s="220" t="s">
        <v>23</v>
      </c>
      <c r="C117" s="216" t="s">
        <v>49</v>
      </c>
      <c r="D117" s="216" t="s">
        <v>565</v>
      </c>
      <c r="E117" s="217">
        <v>45344</v>
      </c>
      <c r="F117" s="224" t="s">
        <v>2068</v>
      </c>
      <c r="G117" s="237" t="s">
        <v>1518</v>
      </c>
      <c r="H117" s="216" t="s">
        <v>52</v>
      </c>
      <c r="I117" s="238" t="s">
        <v>53</v>
      </c>
      <c r="J117" s="216" t="s">
        <v>1519</v>
      </c>
      <c r="K117" s="237">
        <v>80111600</v>
      </c>
      <c r="L117" s="221">
        <v>5106004</v>
      </c>
      <c r="M117" s="227">
        <v>52591841</v>
      </c>
      <c r="N117" s="216" t="s">
        <v>54</v>
      </c>
      <c r="O117" s="216" t="s">
        <v>1520</v>
      </c>
      <c r="P117" s="219">
        <v>1088973417</v>
      </c>
      <c r="Q117" s="222" t="s">
        <v>2401</v>
      </c>
      <c r="R117" s="216" t="s">
        <v>184</v>
      </c>
      <c r="S117" s="216">
        <v>312</v>
      </c>
      <c r="T117" s="217">
        <v>45344</v>
      </c>
      <c r="U117" s="217">
        <v>45656</v>
      </c>
      <c r="V117" s="217"/>
      <c r="W117" s="218" t="s">
        <v>28</v>
      </c>
      <c r="X117" s="241"/>
      <c r="Y117" s="218">
        <v>2024</v>
      </c>
      <c r="Z117" s="220" t="s">
        <v>23</v>
      </c>
    </row>
    <row r="118" spans="1:26" x14ac:dyDescent="0.25">
      <c r="A118" s="216" t="s">
        <v>2282</v>
      </c>
      <c r="B118" s="220" t="s">
        <v>23</v>
      </c>
      <c r="C118" s="216" t="s">
        <v>49</v>
      </c>
      <c r="D118" s="216" t="s">
        <v>483</v>
      </c>
      <c r="E118" s="217">
        <v>45344</v>
      </c>
      <c r="F118" s="224" t="s">
        <v>2069</v>
      </c>
      <c r="G118" s="237" t="s">
        <v>2168</v>
      </c>
      <c r="H118" s="216" t="s">
        <v>52</v>
      </c>
      <c r="I118" s="238" t="s">
        <v>53</v>
      </c>
      <c r="J118" s="216" t="s">
        <v>1519</v>
      </c>
      <c r="K118" s="237">
        <v>80111601</v>
      </c>
      <c r="L118" s="221">
        <v>2680096</v>
      </c>
      <c r="M118" s="227">
        <v>27604989</v>
      </c>
      <c r="N118" s="216" t="s">
        <v>54</v>
      </c>
      <c r="O118" s="216" t="s">
        <v>1520</v>
      </c>
      <c r="P118" s="219">
        <v>1087646427</v>
      </c>
      <c r="Q118" s="222" t="s">
        <v>2401</v>
      </c>
      <c r="R118" s="216" t="s">
        <v>184</v>
      </c>
      <c r="S118" s="216">
        <v>312</v>
      </c>
      <c r="T118" s="217">
        <v>45344</v>
      </c>
      <c r="U118" s="217">
        <v>45656</v>
      </c>
      <c r="V118" s="217"/>
      <c r="W118" s="218" t="s">
        <v>28</v>
      </c>
      <c r="X118" s="241"/>
      <c r="Y118" s="218">
        <v>2024</v>
      </c>
      <c r="Z118" s="220" t="s">
        <v>23</v>
      </c>
    </row>
    <row r="119" spans="1:26" x14ac:dyDescent="0.25">
      <c r="A119" s="216" t="s">
        <v>2283</v>
      </c>
      <c r="B119" s="220" t="s">
        <v>23</v>
      </c>
      <c r="C119" s="216" t="s">
        <v>49</v>
      </c>
      <c r="D119" s="216" t="s">
        <v>148</v>
      </c>
      <c r="E119" s="217">
        <v>45344</v>
      </c>
      <c r="F119" s="224" t="s">
        <v>2070</v>
      </c>
      <c r="G119" s="237" t="s">
        <v>2168</v>
      </c>
      <c r="H119" s="216" t="s">
        <v>52</v>
      </c>
      <c r="I119" s="238" t="s">
        <v>53</v>
      </c>
      <c r="J119" s="216" t="s">
        <v>1519</v>
      </c>
      <c r="K119" s="237">
        <v>80111601</v>
      </c>
      <c r="L119" s="221">
        <v>1836238</v>
      </c>
      <c r="M119" s="227">
        <v>18913251</v>
      </c>
      <c r="N119" s="216" t="s">
        <v>54</v>
      </c>
      <c r="O119" s="216" t="s">
        <v>1520</v>
      </c>
      <c r="P119" s="219">
        <v>87573505</v>
      </c>
      <c r="Q119" s="222" t="s">
        <v>2401</v>
      </c>
      <c r="R119" s="216" t="s">
        <v>129</v>
      </c>
      <c r="S119" s="216">
        <v>312</v>
      </c>
      <c r="T119" s="217">
        <v>45344</v>
      </c>
      <c r="U119" s="217">
        <v>45656</v>
      </c>
      <c r="V119" s="217"/>
      <c r="W119" s="218" t="s">
        <v>28</v>
      </c>
      <c r="X119" s="241" t="s">
        <v>2502</v>
      </c>
      <c r="Y119" s="218">
        <v>2024</v>
      </c>
      <c r="Z119" s="220" t="s">
        <v>23</v>
      </c>
    </row>
    <row r="120" spans="1:26" x14ac:dyDescent="0.25">
      <c r="A120" s="216" t="s">
        <v>2284</v>
      </c>
      <c r="B120" s="220" t="s">
        <v>23</v>
      </c>
      <c r="C120" s="216" t="s">
        <v>49</v>
      </c>
      <c r="D120" s="216" t="s">
        <v>264</v>
      </c>
      <c r="E120" s="217">
        <v>45344</v>
      </c>
      <c r="F120" s="224" t="s">
        <v>2071</v>
      </c>
      <c r="G120" s="237" t="s">
        <v>2168</v>
      </c>
      <c r="H120" s="216" t="s">
        <v>52</v>
      </c>
      <c r="I120" s="238" t="s">
        <v>53</v>
      </c>
      <c r="J120" s="216" t="s">
        <v>1519</v>
      </c>
      <c r="K120" s="237">
        <v>80111601</v>
      </c>
      <c r="L120" s="221">
        <v>3226850</v>
      </c>
      <c r="M120" s="227">
        <v>33236555</v>
      </c>
      <c r="N120" s="216" t="s">
        <v>54</v>
      </c>
      <c r="O120" s="216" t="s">
        <v>1520</v>
      </c>
      <c r="P120" s="219">
        <v>98215251</v>
      </c>
      <c r="Q120" s="222" t="s">
        <v>2401</v>
      </c>
      <c r="R120" s="216" t="s">
        <v>129</v>
      </c>
      <c r="S120" s="216">
        <v>312</v>
      </c>
      <c r="T120" s="217">
        <v>45344</v>
      </c>
      <c r="U120" s="217">
        <v>45656</v>
      </c>
      <c r="V120" s="217"/>
      <c r="W120" s="218" t="s">
        <v>28</v>
      </c>
      <c r="X120" s="241" t="s">
        <v>2503</v>
      </c>
      <c r="Y120" s="218">
        <v>2024</v>
      </c>
      <c r="Z120" s="220" t="s">
        <v>23</v>
      </c>
    </row>
    <row r="121" spans="1:26" x14ac:dyDescent="0.25">
      <c r="A121" s="216" t="s">
        <v>2285</v>
      </c>
      <c r="B121" s="220" t="s">
        <v>23</v>
      </c>
      <c r="C121" s="216" t="s">
        <v>49</v>
      </c>
      <c r="D121" s="215" t="s">
        <v>1510</v>
      </c>
      <c r="E121" s="217">
        <v>45344</v>
      </c>
      <c r="F121" s="224" t="s">
        <v>2072</v>
      </c>
      <c r="G121" s="237" t="s">
        <v>2168</v>
      </c>
      <c r="H121" s="216" t="s">
        <v>52</v>
      </c>
      <c r="I121" s="238" t="s">
        <v>53</v>
      </c>
      <c r="J121" s="216" t="s">
        <v>1519</v>
      </c>
      <c r="K121" s="237">
        <v>80111601</v>
      </c>
      <c r="L121" s="221">
        <v>3226850</v>
      </c>
      <c r="M121" s="227">
        <v>32268500</v>
      </c>
      <c r="N121" s="216" t="s">
        <v>54</v>
      </c>
      <c r="O121" s="216" t="s">
        <v>1520</v>
      </c>
      <c r="P121" s="219">
        <v>1061711445</v>
      </c>
      <c r="Q121" s="222" t="s">
        <v>2401</v>
      </c>
      <c r="R121" s="216" t="s">
        <v>184</v>
      </c>
      <c r="S121" s="216">
        <v>312</v>
      </c>
      <c r="T121" s="217">
        <v>45344</v>
      </c>
      <c r="U121" s="217">
        <v>45656</v>
      </c>
      <c r="V121" s="217"/>
      <c r="W121" s="218" t="s">
        <v>28</v>
      </c>
      <c r="X121" s="241"/>
      <c r="Y121" s="218">
        <v>2024</v>
      </c>
      <c r="Z121" s="220" t="s">
        <v>23</v>
      </c>
    </row>
    <row r="122" spans="1:26" x14ac:dyDescent="0.25">
      <c r="A122" s="216" t="s">
        <v>2285</v>
      </c>
      <c r="B122" s="220" t="s">
        <v>23</v>
      </c>
      <c r="C122" s="216" t="s">
        <v>49</v>
      </c>
      <c r="D122" s="225" t="s">
        <v>1912</v>
      </c>
      <c r="E122" s="217">
        <v>45344</v>
      </c>
      <c r="F122" s="224" t="s">
        <v>2073</v>
      </c>
      <c r="G122" s="237" t="s">
        <v>1518</v>
      </c>
      <c r="H122" s="216" t="s">
        <v>52</v>
      </c>
      <c r="I122" s="238" t="s">
        <v>53</v>
      </c>
      <c r="J122" s="216" t="s">
        <v>1519</v>
      </c>
      <c r="K122" s="237">
        <v>80111600</v>
      </c>
      <c r="L122" s="221">
        <v>3818858</v>
      </c>
      <c r="M122" s="227">
        <v>39334237</v>
      </c>
      <c r="N122" s="216" t="s">
        <v>54</v>
      </c>
      <c r="O122" s="216" t="s">
        <v>1520</v>
      </c>
      <c r="P122" s="219">
        <v>1061711445</v>
      </c>
      <c r="Q122" s="222" t="s">
        <v>2401</v>
      </c>
      <c r="R122" s="216" t="s">
        <v>72</v>
      </c>
      <c r="S122" s="216">
        <v>312</v>
      </c>
      <c r="T122" s="217">
        <v>45344</v>
      </c>
      <c r="U122" s="217">
        <v>45656</v>
      </c>
      <c r="V122" s="217"/>
      <c r="W122" s="218" t="s">
        <v>28</v>
      </c>
      <c r="X122" s="241"/>
      <c r="Y122" s="218">
        <v>2024</v>
      </c>
      <c r="Z122" s="220" t="s">
        <v>23</v>
      </c>
    </row>
    <row r="123" spans="1:26" x14ac:dyDescent="0.25">
      <c r="A123" s="216" t="s">
        <v>2286</v>
      </c>
      <c r="B123" s="220" t="s">
        <v>23</v>
      </c>
      <c r="C123" s="216" t="s">
        <v>49</v>
      </c>
      <c r="D123" s="216" t="s">
        <v>562</v>
      </c>
      <c r="E123" s="217">
        <v>45344</v>
      </c>
      <c r="F123" s="224" t="s">
        <v>2074</v>
      </c>
      <c r="G123" s="237" t="s">
        <v>2168</v>
      </c>
      <c r="H123" s="216" t="s">
        <v>52</v>
      </c>
      <c r="I123" s="238" t="s">
        <v>53</v>
      </c>
      <c r="J123" s="216" t="s">
        <v>1519</v>
      </c>
      <c r="K123" s="237">
        <v>80111601</v>
      </c>
      <c r="L123" s="221">
        <v>1836238</v>
      </c>
      <c r="M123" s="227">
        <v>18913251</v>
      </c>
      <c r="N123" s="216" t="s">
        <v>54</v>
      </c>
      <c r="O123" s="216" t="s">
        <v>1520</v>
      </c>
      <c r="P123" s="219">
        <v>87490574</v>
      </c>
      <c r="Q123" s="222" t="s">
        <v>2401</v>
      </c>
      <c r="R123" s="216" t="s">
        <v>129</v>
      </c>
      <c r="S123" s="216">
        <v>312</v>
      </c>
      <c r="T123" s="217">
        <v>45344</v>
      </c>
      <c r="U123" s="217">
        <v>45656</v>
      </c>
      <c r="V123" s="217"/>
      <c r="W123" s="218" t="s">
        <v>28</v>
      </c>
      <c r="X123" s="241" t="s">
        <v>2504</v>
      </c>
      <c r="Y123" s="218">
        <v>2024</v>
      </c>
      <c r="Z123" s="220" t="s">
        <v>23</v>
      </c>
    </row>
    <row r="124" spans="1:26" x14ac:dyDescent="0.25">
      <c r="A124" s="216" t="s">
        <v>2287</v>
      </c>
      <c r="B124" s="220" t="s">
        <v>23</v>
      </c>
      <c r="C124" s="216" t="s">
        <v>49</v>
      </c>
      <c r="D124" s="224" t="s">
        <v>324</v>
      </c>
      <c r="E124" s="217">
        <v>45344</v>
      </c>
      <c r="F124" s="224" t="s">
        <v>2075</v>
      </c>
      <c r="G124" s="237" t="s">
        <v>2168</v>
      </c>
      <c r="H124" s="216" t="s">
        <v>52</v>
      </c>
      <c r="I124" s="238" t="s">
        <v>53</v>
      </c>
      <c r="J124" s="216" t="s">
        <v>1519</v>
      </c>
      <c r="K124" s="237">
        <v>80111601</v>
      </c>
      <c r="L124" s="221">
        <v>1836238</v>
      </c>
      <c r="M124" s="227">
        <v>18913251</v>
      </c>
      <c r="N124" s="216" t="s">
        <v>54</v>
      </c>
      <c r="O124" s="216" t="s">
        <v>1520</v>
      </c>
      <c r="P124" s="219">
        <v>1216726135</v>
      </c>
      <c r="Q124" s="222" t="s">
        <v>2401</v>
      </c>
      <c r="R124" s="216" t="s">
        <v>116</v>
      </c>
      <c r="S124" s="216">
        <v>312</v>
      </c>
      <c r="T124" s="217">
        <v>45344</v>
      </c>
      <c r="U124" s="217">
        <v>45656</v>
      </c>
      <c r="V124" s="217"/>
      <c r="W124" s="218" t="s">
        <v>28</v>
      </c>
      <c r="X124" s="218" t="s">
        <v>2505</v>
      </c>
      <c r="Y124" s="218">
        <v>2024</v>
      </c>
      <c r="Z124" s="220" t="s">
        <v>23</v>
      </c>
    </row>
    <row r="125" spans="1:26" x14ac:dyDescent="0.25">
      <c r="A125" s="216" t="s">
        <v>2288</v>
      </c>
      <c r="B125" s="220" t="s">
        <v>23</v>
      </c>
      <c r="C125" s="216" t="s">
        <v>49</v>
      </c>
      <c r="D125" s="216" t="s">
        <v>379</v>
      </c>
      <c r="E125" s="217">
        <v>45344</v>
      </c>
      <c r="F125" s="224" t="s">
        <v>2076</v>
      </c>
      <c r="G125" s="237" t="s">
        <v>2168</v>
      </c>
      <c r="H125" s="216" t="s">
        <v>52</v>
      </c>
      <c r="I125" s="238" t="s">
        <v>53</v>
      </c>
      <c r="J125" s="216" t="s">
        <v>1519</v>
      </c>
      <c r="K125" s="237">
        <v>80111601</v>
      </c>
      <c r="L125" s="221">
        <v>1836238</v>
      </c>
      <c r="M125" s="227">
        <v>18913251</v>
      </c>
      <c r="N125" s="216" t="s">
        <v>54</v>
      </c>
      <c r="O125" s="216" t="s">
        <v>1520</v>
      </c>
      <c r="P125" s="219">
        <v>1041531134</v>
      </c>
      <c r="Q125" s="222" t="s">
        <v>2401</v>
      </c>
      <c r="R125" s="216" t="s">
        <v>116</v>
      </c>
      <c r="S125" s="216">
        <v>312</v>
      </c>
      <c r="T125" s="217">
        <v>45344</v>
      </c>
      <c r="U125" s="217">
        <v>45656</v>
      </c>
      <c r="V125" s="217"/>
      <c r="W125" s="218" t="s">
        <v>28</v>
      </c>
      <c r="X125" s="241"/>
      <c r="Y125" s="218">
        <v>2024</v>
      </c>
      <c r="Z125" s="220" t="s">
        <v>23</v>
      </c>
    </row>
    <row r="126" spans="1:26" x14ac:dyDescent="0.25">
      <c r="A126" s="216" t="s">
        <v>2289</v>
      </c>
      <c r="B126" s="220" t="s">
        <v>23</v>
      </c>
      <c r="C126" s="216" t="s">
        <v>49</v>
      </c>
      <c r="D126" s="216" t="s">
        <v>2535</v>
      </c>
      <c r="E126" s="217">
        <v>45345</v>
      </c>
      <c r="F126" s="224" t="s">
        <v>2077</v>
      </c>
      <c r="G126" s="237" t="s">
        <v>2168</v>
      </c>
      <c r="H126" s="216" t="s">
        <v>52</v>
      </c>
      <c r="I126" s="238" t="s">
        <v>53</v>
      </c>
      <c r="J126" s="216" t="s">
        <v>1519</v>
      </c>
      <c r="K126" s="237">
        <v>80111601</v>
      </c>
      <c r="L126" s="221">
        <v>1836238</v>
      </c>
      <c r="M126" s="227">
        <v>18852043</v>
      </c>
      <c r="N126" s="216" t="s">
        <v>54</v>
      </c>
      <c r="O126" s="216" t="s">
        <v>1520</v>
      </c>
      <c r="P126" s="219">
        <v>1048021784</v>
      </c>
      <c r="Q126" s="222" t="s">
        <v>2401</v>
      </c>
      <c r="R126" s="216" t="s">
        <v>116</v>
      </c>
      <c r="S126" s="216">
        <v>311</v>
      </c>
      <c r="T126" s="217">
        <v>45345</v>
      </c>
      <c r="U126" s="217">
        <v>45656</v>
      </c>
      <c r="V126" s="217"/>
      <c r="W126" s="218" t="s">
        <v>28</v>
      </c>
      <c r="X126" s="241"/>
      <c r="Y126" s="218">
        <v>2024</v>
      </c>
      <c r="Z126" s="220" t="s">
        <v>23</v>
      </c>
    </row>
    <row r="127" spans="1:26" x14ac:dyDescent="0.25">
      <c r="A127" s="216" t="s">
        <v>2290</v>
      </c>
      <c r="B127" s="220" t="s">
        <v>23</v>
      </c>
      <c r="C127" s="216" t="s">
        <v>49</v>
      </c>
      <c r="D127" s="216" t="s">
        <v>1190</v>
      </c>
      <c r="E127" s="217">
        <v>45344</v>
      </c>
      <c r="F127" s="224" t="s">
        <v>2078</v>
      </c>
      <c r="G127" s="237" t="s">
        <v>2168</v>
      </c>
      <c r="H127" s="216" t="s">
        <v>52</v>
      </c>
      <c r="I127" s="238" t="s">
        <v>53</v>
      </c>
      <c r="J127" s="216" t="s">
        <v>1519</v>
      </c>
      <c r="K127" s="237">
        <v>80111601</v>
      </c>
      <c r="L127" s="221">
        <v>3557602</v>
      </c>
      <c r="M127" s="227">
        <v>36643301</v>
      </c>
      <c r="N127" s="216" t="s">
        <v>54</v>
      </c>
      <c r="O127" s="216" t="s">
        <v>1520</v>
      </c>
      <c r="P127" s="219">
        <v>41943079</v>
      </c>
      <c r="Q127" s="222" t="s">
        <v>2401</v>
      </c>
      <c r="R127" s="216" t="s">
        <v>94</v>
      </c>
      <c r="S127" s="216">
        <v>312</v>
      </c>
      <c r="T127" s="217">
        <v>45344</v>
      </c>
      <c r="U127" s="217">
        <v>45656</v>
      </c>
      <c r="V127" s="217"/>
      <c r="W127" s="218" t="s">
        <v>28</v>
      </c>
      <c r="X127" s="241" t="s">
        <v>2506</v>
      </c>
      <c r="Y127" s="218">
        <v>2024</v>
      </c>
      <c r="Z127" s="220" t="s">
        <v>23</v>
      </c>
    </row>
    <row r="128" spans="1:26" x14ac:dyDescent="0.25">
      <c r="A128" s="216" t="s">
        <v>2291</v>
      </c>
      <c r="B128" s="220" t="s">
        <v>23</v>
      </c>
      <c r="C128" s="216" t="s">
        <v>49</v>
      </c>
      <c r="D128" s="216" t="s">
        <v>1913</v>
      </c>
      <c r="E128" s="217">
        <v>45345</v>
      </c>
      <c r="F128" s="224" t="s">
        <v>2079</v>
      </c>
      <c r="G128" s="237" t="s">
        <v>2168</v>
      </c>
      <c r="H128" s="216" t="s">
        <v>52</v>
      </c>
      <c r="I128" s="238" t="s">
        <v>53</v>
      </c>
      <c r="J128" s="216" t="s">
        <v>1519</v>
      </c>
      <c r="K128" s="237">
        <v>80111601</v>
      </c>
      <c r="L128" s="221">
        <v>1836237</v>
      </c>
      <c r="M128" s="227">
        <v>18852033</v>
      </c>
      <c r="N128" s="216" t="s">
        <v>54</v>
      </c>
      <c r="O128" s="216" t="s">
        <v>1520</v>
      </c>
      <c r="P128" s="219">
        <v>15486066</v>
      </c>
      <c r="Q128" s="222" t="s">
        <v>2401</v>
      </c>
      <c r="R128" s="216" t="s">
        <v>116</v>
      </c>
      <c r="S128" s="216">
        <v>311</v>
      </c>
      <c r="T128" s="217">
        <v>45345</v>
      </c>
      <c r="U128" s="217">
        <v>45656</v>
      </c>
      <c r="V128" s="217"/>
      <c r="W128" s="218" t="s">
        <v>28</v>
      </c>
      <c r="X128" s="241" t="s">
        <v>2507</v>
      </c>
      <c r="Y128" s="218">
        <v>2024</v>
      </c>
      <c r="Z128" s="220" t="s">
        <v>23</v>
      </c>
    </row>
    <row r="129" spans="1:26" x14ac:dyDescent="0.25">
      <c r="A129" s="216" t="s">
        <v>2292</v>
      </c>
      <c r="B129" s="220" t="s">
        <v>23</v>
      </c>
      <c r="C129" s="216" t="s">
        <v>49</v>
      </c>
      <c r="D129" s="225" t="s">
        <v>1914</v>
      </c>
      <c r="E129" s="217">
        <v>45345</v>
      </c>
      <c r="F129" s="224" t="s">
        <v>2080</v>
      </c>
      <c r="G129" s="237" t="s">
        <v>2168</v>
      </c>
      <c r="H129" s="216" t="s">
        <v>52</v>
      </c>
      <c r="I129" s="238" t="s">
        <v>53</v>
      </c>
      <c r="J129" s="216" t="s">
        <v>1519</v>
      </c>
      <c r="K129" s="237">
        <v>80111601</v>
      </c>
      <c r="L129" s="221">
        <v>2436451</v>
      </c>
      <c r="M129" s="227">
        <v>25014230</v>
      </c>
      <c r="N129" s="216" t="s">
        <v>54</v>
      </c>
      <c r="O129" s="216" t="s">
        <v>1520</v>
      </c>
      <c r="P129" s="219">
        <v>25196350</v>
      </c>
      <c r="Q129" s="222" t="s">
        <v>2401</v>
      </c>
      <c r="R129" s="216" t="s">
        <v>134</v>
      </c>
      <c r="S129" s="216">
        <v>311</v>
      </c>
      <c r="T129" s="217">
        <v>45345</v>
      </c>
      <c r="U129" s="217">
        <v>45656</v>
      </c>
      <c r="V129" s="217"/>
      <c r="W129" s="218" t="s">
        <v>28</v>
      </c>
      <c r="X129" s="241"/>
      <c r="Y129" s="218">
        <v>2024</v>
      </c>
      <c r="Z129" s="220" t="s">
        <v>23</v>
      </c>
    </row>
    <row r="130" spans="1:26" x14ac:dyDescent="0.25">
      <c r="A130" s="216" t="s">
        <v>2293</v>
      </c>
      <c r="B130" s="220" t="s">
        <v>23</v>
      </c>
      <c r="C130" s="216" t="s">
        <v>49</v>
      </c>
      <c r="D130" s="216" t="s">
        <v>1915</v>
      </c>
      <c r="E130" s="217">
        <v>45345</v>
      </c>
      <c r="F130" s="224" t="s">
        <v>2081</v>
      </c>
      <c r="G130" s="237" t="s">
        <v>2168</v>
      </c>
      <c r="H130" s="216" t="s">
        <v>52</v>
      </c>
      <c r="I130" s="238" t="s">
        <v>53</v>
      </c>
      <c r="J130" s="216" t="s">
        <v>1519</v>
      </c>
      <c r="K130" s="237">
        <v>80111601</v>
      </c>
      <c r="L130" s="221">
        <v>2365487</v>
      </c>
      <c r="M130" s="227">
        <v>24285667</v>
      </c>
      <c r="N130" s="216" t="s">
        <v>54</v>
      </c>
      <c r="O130" s="216" t="s">
        <v>1520</v>
      </c>
      <c r="P130" s="219">
        <v>9930128</v>
      </c>
      <c r="Q130" s="222" t="s">
        <v>2401</v>
      </c>
      <c r="R130" s="216" t="s">
        <v>94</v>
      </c>
      <c r="S130" s="216">
        <v>311</v>
      </c>
      <c r="T130" s="217">
        <v>45345</v>
      </c>
      <c r="U130" s="217">
        <v>45656</v>
      </c>
      <c r="V130" s="217"/>
      <c r="W130" s="218" t="s">
        <v>28</v>
      </c>
      <c r="X130" s="241"/>
      <c r="Y130" s="218">
        <v>2024</v>
      </c>
      <c r="Z130" s="220" t="s">
        <v>23</v>
      </c>
    </row>
    <row r="131" spans="1:26" x14ac:dyDescent="0.25">
      <c r="A131" s="216" t="s">
        <v>2294</v>
      </c>
      <c r="B131" s="220" t="s">
        <v>23</v>
      </c>
      <c r="C131" s="216" t="s">
        <v>49</v>
      </c>
      <c r="D131" s="216" t="s">
        <v>626</v>
      </c>
      <c r="E131" s="217">
        <v>45345</v>
      </c>
      <c r="F131" s="224" t="s">
        <v>2082</v>
      </c>
      <c r="G131" s="237" t="s">
        <v>2168</v>
      </c>
      <c r="H131" s="216" t="s">
        <v>52</v>
      </c>
      <c r="I131" s="238" t="s">
        <v>53</v>
      </c>
      <c r="J131" s="216" t="s">
        <v>1519</v>
      </c>
      <c r="K131" s="237">
        <v>80111601</v>
      </c>
      <c r="L131" s="221">
        <v>3226850</v>
      </c>
      <c r="M131" s="227">
        <v>33128993</v>
      </c>
      <c r="N131" s="216" t="s">
        <v>54</v>
      </c>
      <c r="O131" s="216" t="s">
        <v>1520</v>
      </c>
      <c r="P131" s="219">
        <v>25120866</v>
      </c>
      <c r="Q131" s="222" t="s">
        <v>2401</v>
      </c>
      <c r="R131" s="216" t="s">
        <v>94</v>
      </c>
      <c r="S131" s="216">
        <v>311</v>
      </c>
      <c r="T131" s="217">
        <v>45345</v>
      </c>
      <c r="U131" s="217">
        <v>45656</v>
      </c>
      <c r="V131" s="217"/>
      <c r="W131" s="218" t="s">
        <v>28</v>
      </c>
      <c r="X131" s="241"/>
      <c r="Y131" s="218">
        <v>2024</v>
      </c>
      <c r="Z131" s="220" t="s">
        <v>23</v>
      </c>
    </row>
    <row r="132" spans="1:26" x14ac:dyDescent="0.25">
      <c r="A132" s="216" t="s">
        <v>2295</v>
      </c>
      <c r="B132" s="220" t="s">
        <v>23</v>
      </c>
      <c r="C132" s="216" t="s">
        <v>49</v>
      </c>
      <c r="D132" s="215" t="s">
        <v>647</v>
      </c>
      <c r="E132" s="217">
        <v>45345</v>
      </c>
      <c r="F132" s="224" t="s">
        <v>2083</v>
      </c>
      <c r="G132" s="237" t="s">
        <v>2168</v>
      </c>
      <c r="H132" s="216" t="s">
        <v>52</v>
      </c>
      <c r="I132" s="238" t="s">
        <v>53</v>
      </c>
      <c r="J132" s="216" t="s">
        <v>1519</v>
      </c>
      <c r="K132" s="237">
        <v>80111601</v>
      </c>
      <c r="L132" s="221">
        <v>3226850</v>
      </c>
      <c r="M132" s="227">
        <v>33128993</v>
      </c>
      <c r="N132" s="216" t="s">
        <v>54</v>
      </c>
      <c r="O132" s="216" t="s">
        <v>1520</v>
      </c>
      <c r="P132" s="219">
        <v>1110501353</v>
      </c>
      <c r="Q132" s="222" t="s">
        <v>2401</v>
      </c>
      <c r="R132" s="216" t="s">
        <v>94</v>
      </c>
      <c r="S132" s="216">
        <v>311</v>
      </c>
      <c r="T132" s="217">
        <v>45345</v>
      </c>
      <c r="U132" s="217">
        <v>45656</v>
      </c>
      <c r="V132" s="217"/>
      <c r="W132" s="218" t="s">
        <v>28</v>
      </c>
      <c r="X132" s="241"/>
      <c r="Y132" s="218">
        <v>2024</v>
      </c>
      <c r="Z132" s="220" t="s">
        <v>23</v>
      </c>
    </row>
    <row r="133" spans="1:26" x14ac:dyDescent="0.25">
      <c r="A133" s="216" t="s">
        <v>2296</v>
      </c>
      <c r="B133" s="220" t="s">
        <v>23</v>
      </c>
      <c r="C133" s="216" t="s">
        <v>49</v>
      </c>
      <c r="D133" s="216" t="s">
        <v>1916</v>
      </c>
      <c r="E133" s="217">
        <v>45345</v>
      </c>
      <c r="F133" s="224" t="s">
        <v>2084</v>
      </c>
      <c r="G133" s="237" t="s">
        <v>1518</v>
      </c>
      <c r="H133" s="216" t="s">
        <v>52</v>
      </c>
      <c r="I133" s="238" t="s">
        <v>53</v>
      </c>
      <c r="J133" s="216" t="s">
        <v>1519</v>
      </c>
      <c r="K133" s="237">
        <v>80111600</v>
      </c>
      <c r="L133" s="221">
        <v>3670921</v>
      </c>
      <c r="M133" s="227">
        <v>37688122</v>
      </c>
      <c r="N133" s="216" t="s">
        <v>54</v>
      </c>
      <c r="O133" s="216" t="s">
        <v>1520</v>
      </c>
      <c r="P133" s="219">
        <v>1088975234</v>
      </c>
      <c r="Q133" s="222" t="s">
        <v>2401</v>
      </c>
      <c r="R133" s="216" t="s">
        <v>184</v>
      </c>
      <c r="S133" s="216">
        <v>311</v>
      </c>
      <c r="T133" s="217">
        <v>45348</v>
      </c>
      <c r="U133" s="217">
        <v>45656</v>
      </c>
      <c r="V133" s="217"/>
      <c r="W133" s="218" t="s">
        <v>28</v>
      </c>
      <c r="X133" s="241"/>
      <c r="Y133" s="218">
        <v>2024</v>
      </c>
      <c r="Z133" s="220" t="s">
        <v>23</v>
      </c>
    </row>
    <row r="134" spans="1:26" x14ac:dyDescent="0.25">
      <c r="A134" s="216" t="s">
        <v>2297</v>
      </c>
      <c r="B134" s="220" t="s">
        <v>23</v>
      </c>
      <c r="C134" s="216" t="s">
        <v>49</v>
      </c>
      <c r="D134" s="216" t="s">
        <v>1917</v>
      </c>
      <c r="E134" s="217">
        <v>45345</v>
      </c>
      <c r="F134" s="224" t="s">
        <v>2085</v>
      </c>
      <c r="G134" s="237" t="s">
        <v>2168</v>
      </c>
      <c r="H134" s="216" t="s">
        <v>52</v>
      </c>
      <c r="I134" s="238" t="s">
        <v>53</v>
      </c>
      <c r="J134" s="216" t="s">
        <v>1519</v>
      </c>
      <c r="K134" s="237">
        <v>80111601</v>
      </c>
      <c r="L134" s="221">
        <v>1836238</v>
      </c>
      <c r="M134" s="227">
        <v>18852043</v>
      </c>
      <c r="N134" s="216" t="s">
        <v>54</v>
      </c>
      <c r="O134" s="216" t="s">
        <v>1520</v>
      </c>
      <c r="P134" s="219">
        <v>1088032970</v>
      </c>
      <c r="Q134" s="222" t="s">
        <v>2401</v>
      </c>
      <c r="R134" s="216" t="s">
        <v>116</v>
      </c>
      <c r="S134" s="216">
        <v>311</v>
      </c>
      <c r="T134" s="217">
        <v>45345</v>
      </c>
      <c r="U134" s="217" t="s">
        <v>2407</v>
      </c>
      <c r="V134" s="217"/>
      <c r="W134" s="218" t="s">
        <v>28</v>
      </c>
      <c r="X134" s="241"/>
      <c r="Y134" s="218">
        <v>2024</v>
      </c>
      <c r="Z134" s="220" t="s">
        <v>23</v>
      </c>
    </row>
    <row r="135" spans="1:26" x14ac:dyDescent="0.25">
      <c r="A135" s="216" t="s">
        <v>2298</v>
      </c>
      <c r="B135" s="220" t="s">
        <v>23</v>
      </c>
      <c r="C135" s="216" t="s">
        <v>49</v>
      </c>
      <c r="D135" s="216" t="s">
        <v>1918</v>
      </c>
      <c r="E135" s="217">
        <v>45345</v>
      </c>
      <c r="F135" s="224" t="s">
        <v>2086</v>
      </c>
      <c r="G135" s="237" t="s">
        <v>1518</v>
      </c>
      <c r="H135" s="216" t="s">
        <v>52</v>
      </c>
      <c r="I135" s="238" t="s">
        <v>53</v>
      </c>
      <c r="J135" s="216" t="s">
        <v>1519</v>
      </c>
      <c r="K135" s="237">
        <v>80111600</v>
      </c>
      <c r="L135" s="221">
        <v>3670921</v>
      </c>
      <c r="M135" s="227">
        <v>37688122</v>
      </c>
      <c r="N135" s="216" t="s">
        <v>54</v>
      </c>
      <c r="O135" s="216" t="s">
        <v>1520</v>
      </c>
      <c r="P135" s="219">
        <v>79911564</v>
      </c>
      <c r="Q135" s="222" t="s">
        <v>2401</v>
      </c>
      <c r="R135" s="216" t="s">
        <v>134</v>
      </c>
      <c r="S135" s="216">
        <v>311</v>
      </c>
      <c r="T135" s="217">
        <v>45345</v>
      </c>
      <c r="U135" s="217">
        <v>45656</v>
      </c>
      <c r="V135" s="217"/>
      <c r="W135" s="218" t="s">
        <v>28</v>
      </c>
      <c r="X135" s="241"/>
      <c r="Y135" s="218">
        <v>2024</v>
      </c>
      <c r="Z135" s="220" t="s">
        <v>23</v>
      </c>
    </row>
    <row r="136" spans="1:26" x14ac:dyDescent="0.25">
      <c r="A136" s="216" t="s">
        <v>2299</v>
      </c>
      <c r="B136" s="220" t="s">
        <v>23</v>
      </c>
      <c r="C136" s="216" t="s">
        <v>49</v>
      </c>
      <c r="D136" s="216" t="s">
        <v>387</v>
      </c>
      <c r="E136" s="217">
        <v>45348</v>
      </c>
      <c r="F136" s="224" t="s">
        <v>2536</v>
      </c>
      <c r="G136" s="237" t="s">
        <v>2168</v>
      </c>
      <c r="H136" s="216" t="s">
        <v>52</v>
      </c>
      <c r="I136" s="238" t="s">
        <v>53</v>
      </c>
      <c r="J136" s="216" t="s">
        <v>1519</v>
      </c>
      <c r="K136" s="237">
        <v>80111601</v>
      </c>
      <c r="L136" s="221">
        <v>3670921</v>
      </c>
      <c r="M136" s="227">
        <v>18668420</v>
      </c>
      <c r="N136" s="216" t="s">
        <v>54</v>
      </c>
      <c r="O136" s="216" t="s">
        <v>1520</v>
      </c>
      <c r="P136" s="219">
        <v>1193558791</v>
      </c>
      <c r="Q136" s="222" t="s">
        <v>2401</v>
      </c>
      <c r="R136" s="216" t="s">
        <v>116</v>
      </c>
      <c r="S136" s="216">
        <v>308</v>
      </c>
      <c r="T136" s="217">
        <v>45348</v>
      </c>
      <c r="U136" s="217">
        <v>45656</v>
      </c>
      <c r="V136" s="217"/>
      <c r="W136" s="218" t="s">
        <v>28</v>
      </c>
      <c r="X136" s="241"/>
      <c r="Y136" s="218">
        <v>2024</v>
      </c>
      <c r="Z136" s="220" t="s">
        <v>23</v>
      </c>
    </row>
    <row r="137" spans="1:26" x14ac:dyDescent="0.25">
      <c r="A137" s="216" t="s">
        <v>2300</v>
      </c>
      <c r="B137" s="220" t="s">
        <v>23</v>
      </c>
      <c r="C137" s="216" t="s">
        <v>49</v>
      </c>
      <c r="D137" s="216" t="s">
        <v>226</v>
      </c>
      <c r="E137" s="217">
        <v>45348</v>
      </c>
      <c r="F137" s="224" t="s">
        <v>2087</v>
      </c>
      <c r="G137" s="237" t="s">
        <v>2168</v>
      </c>
      <c r="H137" s="216" t="s">
        <v>52</v>
      </c>
      <c r="I137" s="238" t="s">
        <v>53</v>
      </c>
      <c r="J137" s="216" t="s">
        <v>1519</v>
      </c>
      <c r="K137" s="237">
        <v>80111601</v>
      </c>
      <c r="L137" s="221">
        <v>3226850</v>
      </c>
      <c r="M137" s="227">
        <v>32806308</v>
      </c>
      <c r="N137" s="216" t="s">
        <v>54</v>
      </c>
      <c r="O137" s="216" t="s">
        <v>1520</v>
      </c>
      <c r="P137" s="219">
        <v>25561805</v>
      </c>
      <c r="Q137" s="222" t="s">
        <v>2401</v>
      </c>
      <c r="R137" s="216" t="s">
        <v>111</v>
      </c>
      <c r="S137" s="216">
        <v>308</v>
      </c>
      <c r="T137" s="217">
        <v>45348</v>
      </c>
      <c r="U137" s="217">
        <v>45656</v>
      </c>
      <c r="V137" s="217"/>
      <c r="W137" s="218" t="s">
        <v>28</v>
      </c>
      <c r="X137" s="241"/>
      <c r="Y137" s="218">
        <v>2024</v>
      </c>
      <c r="Z137" s="220" t="s">
        <v>23</v>
      </c>
    </row>
    <row r="138" spans="1:26" x14ac:dyDescent="0.25">
      <c r="A138" s="216" t="s">
        <v>2301</v>
      </c>
      <c r="B138" s="220" t="s">
        <v>23</v>
      </c>
      <c r="C138" s="216" t="s">
        <v>49</v>
      </c>
      <c r="D138" s="216" t="s">
        <v>192</v>
      </c>
      <c r="E138" s="217">
        <v>45348</v>
      </c>
      <c r="F138" s="224" t="s">
        <v>2088</v>
      </c>
      <c r="G138" s="237" t="s">
        <v>2168</v>
      </c>
      <c r="H138" s="216" t="s">
        <v>52</v>
      </c>
      <c r="I138" s="238" t="s">
        <v>53</v>
      </c>
      <c r="J138" s="216" t="s">
        <v>1519</v>
      </c>
      <c r="K138" s="237">
        <v>80111601</v>
      </c>
      <c r="L138" s="221">
        <v>3226850</v>
      </c>
      <c r="M138" s="227">
        <v>32268500</v>
      </c>
      <c r="N138" s="216" t="s">
        <v>54</v>
      </c>
      <c r="O138" s="216" t="s">
        <v>1520</v>
      </c>
      <c r="P138" s="219">
        <v>1079607397</v>
      </c>
      <c r="Q138" s="222" t="s">
        <v>2401</v>
      </c>
      <c r="R138" s="216" t="s">
        <v>94</v>
      </c>
      <c r="S138" s="216">
        <v>308</v>
      </c>
      <c r="T138" s="217">
        <v>45348</v>
      </c>
      <c r="U138" s="217">
        <v>45651</v>
      </c>
      <c r="V138" s="217"/>
      <c r="W138" s="218" t="s">
        <v>28</v>
      </c>
      <c r="X138" s="241"/>
      <c r="Y138" s="218">
        <v>2024</v>
      </c>
      <c r="Z138" s="220" t="s">
        <v>23</v>
      </c>
    </row>
    <row r="139" spans="1:26" x14ac:dyDescent="0.25">
      <c r="A139" s="216" t="s">
        <v>2302</v>
      </c>
      <c r="B139" s="220" t="s">
        <v>23</v>
      </c>
      <c r="C139" s="216" t="s">
        <v>49</v>
      </c>
      <c r="D139" s="216" t="s">
        <v>403</v>
      </c>
      <c r="E139" s="217">
        <v>45348</v>
      </c>
      <c r="F139" s="224" t="s">
        <v>2089</v>
      </c>
      <c r="G139" s="237" t="s">
        <v>2168</v>
      </c>
      <c r="H139" s="216" t="s">
        <v>52</v>
      </c>
      <c r="I139" s="238" t="s">
        <v>53</v>
      </c>
      <c r="J139" s="216" t="s">
        <v>1519</v>
      </c>
      <c r="K139" s="237">
        <v>80111601</v>
      </c>
      <c r="L139" s="221">
        <v>1836238</v>
      </c>
      <c r="M139" s="227">
        <v>18668420</v>
      </c>
      <c r="N139" s="216" t="s">
        <v>54</v>
      </c>
      <c r="O139" s="216" t="s">
        <v>1520</v>
      </c>
      <c r="P139" s="219">
        <v>15486505</v>
      </c>
      <c r="Q139" s="222" t="s">
        <v>2401</v>
      </c>
      <c r="R139" s="216" t="s">
        <v>116</v>
      </c>
      <c r="S139" s="216">
        <v>308</v>
      </c>
      <c r="T139" s="217">
        <v>45348</v>
      </c>
      <c r="U139" s="217">
        <v>45656</v>
      </c>
      <c r="V139" s="217"/>
      <c r="W139" s="218" t="s">
        <v>28</v>
      </c>
      <c r="X139" s="241"/>
      <c r="Y139" s="218">
        <v>2024</v>
      </c>
      <c r="Z139" s="220" t="s">
        <v>23</v>
      </c>
    </row>
    <row r="140" spans="1:26" x14ac:dyDescent="0.25">
      <c r="A140" s="216" t="s">
        <v>2303</v>
      </c>
      <c r="B140" s="220" t="s">
        <v>23</v>
      </c>
      <c r="C140" s="216" t="s">
        <v>49</v>
      </c>
      <c r="D140" s="216" t="s">
        <v>573</v>
      </c>
      <c r="E140" s="217">
        <v>45348</v>
      </c>
      <c r="F140" s="224" t="s">
        <v>2090</v>
      </c>
      <c r="G140" s="237" t="s">
        <v>2168</v>
      </c>
      <c r="H140" s="216" t="s">
        <v>52</v>
      </c>
      <c r="I140" s="238" t="s">
        <v>53</v>
      </c>
      <c r="J140" s="216" t="s">
        <v>1519</v>
      </c>
      <c r="K140" s="237">
        <v>80111601</v>
      </c>
      <c r="L140" s="221">
        <v>2436452</v>
      </c>
      <c r="M140" s="227">
        <v>24770595</v>
      </c>
      <c r="N140" s="216" t="s">
        <v>54</v>
      </c>
      <c r="O140" s="216" t="s">
        <v>1520</v>
      </c>
      <c r="P140" s="219">
        <v>9957887</v>
      </c>
      <c r="Q140" s="222" t="s">
        <v>2401</v>
      </c>
      <c r="R140" s="216" t="s">
        <v>134</v>
      </c>
      <c r="S140" s="216">
        <v>308</v>
      </c>
      <c r="T140" s="217">
        <v>45348</v>
      </c>
      <c r="U140" s="217">
        <v>45656</v>
      </c>
      <c r="V140" s="217"/>
      <c r="W140" s="218" t="s">
        <v>28</v>
      </c>
      <c r="X140" s="241" t="s">
        <v>2508</v>
      </c>
      <c r="Y140" s="218"/>
      <c r="Z140" s="220" t="s">
        <v>23</v>
      </c>
    </row>
    <row r="141" spans="1:26" x14ac:dyDescent="0.25">
      <c r="A141" s="216" t="s">
        <v>2304</v>
      </c>
      <c r="B141" s="220" t="s">
        <v>23</v>
      </c>
      <c r="C141" s="216" t="s">
        <v>49</v>
      </c>
      <c r="D141" s="216" t="s">
        <v>343</v>
      </c>
      <c r="E141" s="217">
        <v>45349</v>
      </c>
      <c r="F141" s="224" t="s">
        <v>2091</v>
      </c>
      <c r="G141" s="237" t="s">
        <v>2168</v>
      </c>
      <c r="H141" s="216" t="s">
        <v>52</v>
      </c>
      <c r="I141" s="238" t="s">
        <v>53</v>
      </c>
      <c r="J141" s="216" t="s">
        <v>1519</v>
      </c>
      <c r="K141" s="237">
        <v>80111601</v>
      </c>
      <c r="L141" s="221">
        <v>3226850</v>
      </c>
      <c r="M141" s="227">
        <v>32698746.670000002</v>
      </c>
      <c r="N141" s="216" t="s">
        <v>54</v>
      </c>
      <c r="O141" s="216" t="s">
        <v>1520</v>
      </c>
      <c r="P141" s="219">
        <v>15486368</v>
      </c>
      <c r="Q141" s="222" t="s">
        <v>2401</v>
      </c>
      <c r="R141" s="216" t="s">
        <v>116</v>
      </c>
      <c r="S141" s="216">
        <v>307</v>
      </c>
      <c r="T141" s="217">
        <v>45349</v>
      </c>
      <c r="U141" s="217">
        <v>45656</v>
      </c>
      <c r="V141" s="217"/>
      <c r="W141" s="218" t="s">
        <v>28</v>
      </c>
      <c r="X141" s="241"/>
      <c r="Y141" s="218">
        <v>2024</v>
      </c>
      <c r="Z141" s="220" t="s">
        <v>23</v>
      </c>
    </row>
    <row r="142" spans="1:26" x14ac:dyDescent="0.25">
      <c r="A142" s="216" t="s">
        <v>2305</v>
      </c>
      <c r="B142" s="220" t="s">
        <v>23</v>
      </c>
      <c r="C142" s="216" t="s">
        <v>49</v>
      </c>
      <c r="D142" s="216" t="s">
        <v>1919</v>
      </c>
      <c r="E142" s="217">
        <v>45348</v>
      </c>
      <c r="F142" s="224" t="s">
        <v>2092</v>
      </c>
      <c r="G142" s="237" t="s">
        <v>2168</v>
      </c>
      <c r="H142" s="216" t="s">
        <v>52</v>
      </c>
      <c r="I142" s="238" t="s">
        <v>53</v>
      </c>
      <c r="J142" s="216" t="s">
        <v>1519</v>
      </c>
      <c r="K142" s="237">
        <v>80111601</v>
      </c>
      <c r="L142" s="221">
        <v>1836238</v>
      </c>
      <c r="M142" s="227">
        <v>18668420</v>
      </c>
      <c r="N142" s="216" t="s">
        <v>54</v>
      </c>
      <c r="O142" s="216" t="s">
        <v>1520</v>
      </c>
      <c r="P142" s="219">
        <v>1001763658</v>
      </c>
      <c r="Q142" s="222" t="s">
        <v>2401</v>
      </c>
      <c r="R142" s="216" t="s">
        <v>116</v>
      </c>
      <c r="S142" s="216">
        <v>308</v>
      </c>
      <c r="T142" s="217">
        <v>45348</v>
      </c>
      <c r="U142" s="217">
        <v>45656</v>
      </c>
      <c r="V142" s="217"/>
      <c r="W142" s="218" t="s">
        <v>28</v>
      </c>
      <c r="X142" s="241"/>
      <c r="Y142" s="218">
        <v>2024</v>
      </c>
      <c r="Z142" s="220" t="s">
        <v>23</v>
      </c>
    </row>
    <row r="143" spans="1:26" x14ac:dyDescent="0.25">
      <c r="A143" s="216" t="s">
        <v>2306</v>
      </c>
      <c r="B143" s="220" t="s">
        <v>23</v>
      </c>
      <c r="C143" s="216" t="s">
        <v>49</v>
      </c>
      <c r="D143" s="216" t="s">
        <v>1920</v>
      </c>
      <c r="E143" s="217">
        <v>45349</v>
      </c>
      <c r="F143" s="224" t="s">
        <v>2093</v>
      </c>
      <c r="G143" s="237" t="s">
        <v>2168</v>
      </c>
      <c r="H143" s="216" t="s">
        <v>52</v>
      </c>
      <c r="I143" s="238" t="s">
        <v>53</v>
      </c>
      <c r="J143" s="216" t="s">
        <v>1519</v>
      </c>
      <c r="K143" s="237">
        <v>80111601</v>
      </c>
      <c r="L143" s="221">
        <v>1836238</v>
      </c>
      <c r="M143" s="227">
        <v>18607212</v>
      </c>
      <c r="N143" s="216" t="s">
        <v>54</v>
      </c>
      <c r="O143" s="216" t="s">
        <v>1520</v>
      </c>
      <c r="P143" s="219">
        <v>1090150759</v>
      </c>
      <c r="Q143" s="222" t="s">
        <v>2401</v>
      </c>
      <c r="R143" s="216" t="s">
        <v>134</v>
      </c>
      <c r="S143" s="216">
        <v>307</v>
      </c>
      <c r="T143" s="217">
        <v>45349</v>
      </c>
      <c r="U143" s="217">
        <v>45656</v>
      </c>
      <c r="V143" s="217"/>
      <c r="W143" s="218" t="s">
        <v>28</v>
      </c>
      <c r="X143" s="241"/>
      <c r="Y143" s="218">
        <v>2024</v>
      </c>
      <c r="Z143" s="220" t="s">
        <v>23</v>
      </c>
    </row>
    <row r="144" spans="1:26" x14ac:dyDescent="0.25">
      <c r="A144" s="216" t="s">
        <v>2307</v>
      </c>
      <c r="B144" s="220" t="s">
        <v>23</v>
      </c>
      <c r="C144" s="216" t="s">
        <v>49</v>
      </c>
      <c r="D144" s="216" t="s">
        <v>1921</v>
      </c>
      <c r="E144" s="217">
        <v>45350</v>
      </c>
      <c r="F144" s="224" t="s">
        <v>2094</v>
      </c>
      <c r="G144" s="237" t="s">
        <v>2168</v>
      </c>
      <c r="H144" s="216" t="s">
        <v>52</v>
      </c>
      <c r="I144" s="238" t="s">
        <v>53</v>
      </c>
      <c r="J144" s="216" t="s">
        <v>1519</v>
      </c>
      <c r="K144" s="237">
        <v>80111601</v>
      </c>
      <c r="L144" s="221">
        <v>2084129</v>
      </c>
      <c r="M144" s="227">
        <v>21049703</v>
      </c>
      <c r="N144" s="216" t="s">
        <v>54</v>
      </c>
      <c r="O144" s="216" t="s">
        <v>1520</v>
      </c>
      <c r="P144" s="219">
        <v>1045520017</v>
      </c>
      <c r="Q144" s="222" t="s">
        <v>2401</v>
      </c>
      <c r="R144" s="216" t="s">
        <v>27</v>
      </c>
      <c r="S144" s="216">
        <v>306</v>
      </c>
      <c r="T144" s="217">
        <v>45350</v>
      </c>
      <c r="U144" s="217">
        <v>45656</v>
      </c>
      <c r="V144" s="217"/>
      <c r="W144" s="218" t="s">
        <v>28</v>
      </c>
      <c r="X144" s="241"/>
      <c r="Y144" s="218">
        <v>2024</v>
      </c>
      <c r="Z144" s="220" t="s">
        <v>23</v>
      </c>
    </row>
    <row r="145" spans="1:26" x14ac:dyDescent="0.25">
      <c r="A145" s="216" t="s">
        <v>2308</v>
      </c>
      <c r="B145" s="220" t="s">
        <v>23</v>
      </c>
      <c r="C145" s="216" t="s">
        <v>49</v>
      </c>
      <c r="D145" s="216" t="s">
        <v>1512</v>
      </c>
      <c r="E145" s="217">
        <v>45350</v>
      </c>
      <c r="F145" s="224" t="s">
        <v>2095</v>
      </c>
      <c r="G145" s="237" t="s">
        <v>1518</v>
      </c>
      <c r="H145" s="216" t="s">
        <v>52</v>
      </c>
      <c r="I145" s="238" t="s">
        <v>53</v>
      </c>
      <c r="J145" s="216" t="s">
        <v>1519</v>
      </c>
      <c r="K145" s="237">
        <v>80111600</v>
      </c>
      <c r="L145" s="221">
        <v>4620818</v>
      </c>
      <c r="M145" s="227">
        <v>38814871</v>
      </c>
      <c r="N145" s="216" t="s">
        <v>54</v>
      </c>
      <c r="O145" s="216" t="s">
        <v>1520</v>
      </c>
      <c r="P145" s="219">
        <v>1053823248</v>
      </c>
      <c r="Q145" s="222" t="s">
        <v>2401</v>
      </c>
      <c r="R145" s="216" t="s">
        <v>94</v>
      </c>
      <c r="S145" s="216">
        <v>306</v>
      </c>
      <c r="T145" s="217">
        <v>45350</v>
      </c>
      <c r="U145" s="217" t="s">
        <v>2409</v>
      </c>
      <c r="V145" s="217"/>
      <c r="W145" s="218" t="s">
        <v>28</v>
      </c>
      <c r="X145" s="241"/>
      <c r="Y145" s="218">
        <v>2024</v>
      </c>
      <c r="Z145" s="220" t="s">
        <v>23</v>
      </c>
    </row>
    <row r="146" spans="1:26" x14ac:dyDescent="0.25">
      <c r="A146" s="216" t="s">
        <v>2309</v>
      </c>
      <c r="B146" s="220" t="s">
        <v>23</v>
      </c>
      <c r="C146" s="216" t="s">
        <v>49</v>
      </c>
      <c r="D146" s="216" t="s">
        <v>210</v>
      </c>
      <c r="E146" s="217">
        <v>45350</v>
      </c>
      <c r="F146" s="224" t="s">
        <v>2096</v>
      </c>
      <c r="G146" s="237" t="s">
        <v>2168</v>
      </c>
      <c r="H146" s="216" t="s">
        <v>52</v>
      </c>
      <c r="I146" s="238" t="s">
        <v>53</v>
      </c>
      <c r="J146" s="216" t="s">
        <v>1519</v>
      </c>
      <c r="K146" s="237">
        <v>80111601</v>
      </c>
      <c r="L146" s="221">
        <v>3226850</v>
      </c>
      <c r="M146" s="227">
        <v>32268500</v>
      </c>
      <c r="N146" s="216" t="s">
        <v>54</v>
      </c>
      <c r="O146" s="216" t="s">
        <v>1520</v>
      </c>
      <c r="P146" s="219">
        <v>1053823248</v>
      </c>
      <c r="Q146" s="222" t="s">
        <v>2401</v>
      </c>
      <c r="R146" s="216" t="s">
        <v>111</v>
      </c>
      <c r="S146" s="216">
        <v>308</v>
      </c>
      <c r="T146" s="217">
        <v>45350</v>
      </c>
      <c r="U146" s="217">
        <v>45653</v>
      </c>
      <c r="V146" s="217"/>
      <c r="W146" s="218" t="s">
        <v>28</v>
      </c>
      <c r="X146" s="241"/>
      <c r="Y146" s="218">
        <v>2024</v>
      </c>
      <c r="Z146" s="220" t="s">
        <v>23</v>
      </c>
    </row>
    <row r="147" spans="1:26" x14ac:dyDescent="0.25">
      <c r="A147" s="216" t="s">
        <v>2310</v>
      </c>
      <c r="B147" s="220" t="s">
        <v>23</v>
      </c>
      <c r="C147" s="216" t="s">
        <v>49</v>
      </c>
      <c r="D147" s="216" t="s">
        <v>1922</v>
      </c>
      <c r="E147" s="217">
        <v>45351</v>
      </c>
      <c r="F147" s="224" t="s">
        <v>2097</v>
      </c>
      <c r="G147" s="237" t="s">
        <v>2168</v>
      </c>
      <c r="H147" s="216" t="s">
        <v>52</v>
      </c>
      <c r="I147" s="238" t="s">
        <v>53</v>
      </c>
      <c r="J147" s="216" t="s">
        <v>1519</v>
      </c>
      <c r="K147" s="237">
        <v>80111601</v>
      </c>
      <c r="L147" s="221">
        <v>1836238</v>
      </c>
      <c r="M147" s="227">
        <v>18484796</v>
      </c>
      <c r="N147" s="216" t="s">
        <v>54</v>
      </c>
      <c r="O147" s="216" t="s">
        <v>1520</v>
      </c>
      <c r="P147" s="219">
        <v>1001763658</v>
      </c>
      <c r="Q147" s="222" t="s">
        <v>2401</v>
      </c>
      <c r="R147" s="216" t="s">
        <v>116</v>
      </c>
      <c r="S147" s="216">
        <v>305</v>
      </c>
      <c r="T147" s="217">
        <v>45351</v>
      </c>
      <c r="U147" s="217">
        <v>45656</v>
      </c>
      <c r="V147" s="217"/>
      <c r="W147" s="218" t="s">
        <v>28</v>
      </c>
      <c r="X147" s="241"/>
      <c r="Y147" s="218">
        <v>2024</v>
      </c>
      <c r="Z147" s="220" t="s">
        <v>23</v>
      </c>
    </row>
    <row r="148" spans="1:26" x14ac:dyDescent="0.25">
      <c r="A148" s="216" t="s">
        <v>2311</v>
      </c>
      <c r="B148" s="220" t="s">
        <v>23</v>
      </c>
      <c r="C148" s="216" t="s">
        <v>49</v>
      </c>
      <c r="D148" s="216" t="s">
        <v>1923</v>
      </c>
      <c r="E148" s="217">
        <v>45351</v>
      </c>
      <c r="F148" s="224" t="s">
        <v>2098</v>
      </c>
      <c r="G148" s="237" t="s">
        <v>1518</v>
      </c>
      <c r="H148" s="216" t="s">
        <v>52</v>
      </c>
      <c r="I148" s="238" t="s">
        <v>53</v>
      </c>
      <c r="J148" s="216" t="s">
        <v>1519</v>
      </c>
      <c r="K148" s="237">
        <v>80111600</v>
      </c>
      <c r="L148" s="221">
        <v>6347912</v>
      </c>
      <c r="M148" s="227">
        <v>61786343</v>
      </c>
      <c r="N148" s="216" t="s">
        <v>54</v>
      </c>
      <c r="O148" s="216" t="s">
        <v>1520</v>
      </c>
      <c r="P148" s="219">
        <v>10102480</v>
      </c>
      <c r="Q148" s="222" t="s">
        <v>2401</v>
      </c>
      <c r="R148" s="216" t="s">
        <v>27</v>
      </c>
      <c r="S148" s="216">
        <v>305</v>
      </c>
      <c r="T148" s="217">
        <v>45351</v>
      </c>
      <c r="U148" s="217">
        <v>45646</v>
      </c>
      <c r="V148" s="217"/>
      <c r="W148" s="218" t="s">
        <v>28</v>
      </c>
      <c r="X148" s="247"/>
      <c r="Y148" s="218">
        <v>2024</v>
      </c>
      <c r="Z148" s="220" t="s">
        <v>23</v>
      </c>
    </row>
    <row r="149" spans="1:26" x14ac:dyDescent="0.25">
      <c r="A149" s="216" t="s">
        <v>2312</v>
      </c>
      <c r="B149" s="220" t="s">
        <v>23</v>
      </c>
      <c r="C149" s="216" t="s">
        <v>49</v>
      </c>
      <c r="D149" s="220" t="s">
        <v>222</v>
      </c>
      <c r="E149" s="217">
        <v>45356</v>
      </c>
      <c r="F149" s="224" t="s">
        <v>2099</v>
      </c>
      <c r="G149" s="237" t="s">
        <v>2168</v>
      </c>
      <c r="H149" s="216" t="s">
        <v>52</v>
      </c>
      <c r="I149" s="238" t="s">
        <v>53</v>
      </c>
      <c r="J149" s="216" t="s">
        <v>1519</v>
      </c>
      <c r="K149" s="237">
        <v>80111601</v>
      </c>
      <c r="L149" s="221">
        <v>2436451</v>
      </c>
      <c r="M149" s="240">
        <v>24039650</v>
      </c>
      <c r="N149" s="216" t="s">
        <v>54</v>
      </c>
      <c r="O149" s="216" t="s">
        <v>1520</v>
      </c>
      <c r="P149" s="219">
        <v>1087643546</v>
      </c>
      <c r="Q149" s="222" t="s">
        <v>2401</v>
      </c>
      <c r="R149" s="216" t="s">
        <v>184</v>
      </c>
      <c r="S149" s="216">
        <v>300</v>
      </c>
      <c r="T149" s="217">
        <v>45356</v>
      </c>
      <c r="U149" s="217">
        <v>45656</v>
      </c>
      <c r="V149" s="217"/>
      <c r="W149" s="218" t="s">
        <v>28</v>
      </c>
      <c r="X149" s="247" t="s">
        <v>2509</v>
      </c>
      <c r="Y149" s="218">
        <v>2024</v>
      </c>
      <c r="Z149" s="220" t="s">
        <v>23</v>
      </c>
    </row>
    <row r="150" spans="1:26" x14ac:dyDescent="0.25">
      <c r="A150" s="216" t="s">
        <v>2313</v>
      </c>
      <c r="B150" s="220" t="s">
        <v>23</v>
      </c>
      <c r="C150" s="216" t="s">
        <v>49</v>
      </c>
      <c r="D150" s="216" t="s">
        <v>157</v>
      </c>
      <c r="E150" s="217">
        <v>45362</v>
      </c>
      <c r="F150" s="224" t="s">
        <v>2100</v>
      </c>
      <c r="G150" s="237" t="s">
        <v>2168</v>
      </c>
      <c r="H150" s="216" t="s">
        <v>52</v>
      </c>
      <c r="I150" s="238" t="s">
        <v>53</v>
      </c>
      <c r="J150" s="216" t="s">
        <v>1519</v>
      </c>
      <c r="K150" s="237">
        <v>80111601</v>
      </c>
      <c r="L150" s="221">
        <v>3226851</v>
      </c>
      <c r="M150" s="227">
        <v>31192893</v>
      </c>
      <c r="N150" s="216" t="s">
        <v>54</v>
      </c>
      <c r="O150" s="216" t="s">
        <v>1520</v>
      </c>
      <c r="P150" s="219">
        <v>16078561</v>
      </c>
      <c r="Q150" s="222" t="s">
        <v>2401</v>
      </c>
      <c r="R150" s="216" t="s">
        <v>94</v>
      </c>
      <c r="S150" s="216">
        <v>294</v>
      </c>
      <c r="T150" s="217">
        <v>45362</v>
      </c>
      <c r="U150" s="217">
        <v>45656</v>
      </c>
      <c r="V150" s="217"/>
      <c r="W150" s="218" t="s">
        <v>28</v>
      </c>
      <c r="X150" s="247" t="s">
        <v>2510</v>
      </c>
      <c r="Y150" s="218">
        <v>2024</v>
      </c>
      <c r="Z150" s="220" t="s">
        <v>23</v>
      </c>
    </row>
    <row r="151" spans="1:26" x14ac:dyDescent="0.25">
      <c r="A151" s="216" t="s">
        <v>2314</v>
      </c>
      <c r="B151" s="220" t="s">
        <v>23</v>
      </c>
      <c r="C151" s="216" t="s">
        <v>49</v>
      </c>
      <c r="D151" s="220" t="s">
        <v>1924</v>
      </c>
      <c r="E151" s="217">
        <v>45362</v>
      </c>
      <c r="F151" s="224" t="s">
        <v>2101</v>
      </c>
      <c r="G151" s="237" t="s">
        <v>1518</v>
      </c>
      <c r="H151" s="216" t="s">
        <v>52</v>
      </c>
      <c r="I151" s="238" t="s">
        <v>53</v>
      </c>
      <c r="J151" s="216" t="s">
        <v>1519</v>
      </c>
      <c r="K151" s="237">
        <v>80111600</v>
      </c>
      <c r="L151" s="221">
        <v>4200744</v>
      </c>
      <c r="M151" s="240">
        <v>40607192</v>
      </c>
      <c r="N151" s="216" t="s">
        <v>54</v>
      </c>
      <c r="O151" s="216" t="s">
        <v>1520</v>
      </c>
      <c r="P151" s="219">
        <v>1075275933</v>
      </c>
      <c r="Q151" s="222" t="s">
        <v>2401</v>
      </c>
      <c r="R151" s="216" t="s">
        <v>111</v>
      </c>
      <c r="S151" s="216">
        <v>294</v>
      </c>
      <c r="T151" s="217">
        <v>45362</v>
      </c>
      <c r="U151" s="217">
        <v>45656</v>
      </c>
      <c r="V151" s="217"/>
      <c r="W151" s="218" t="s">
        <v>28</v>
      </c>
      <c r="X151" s="247" t="s">
        <v>2511</v>
      </c>
      <c r="Y151" s="218">
        <v>2024</v>
      </c>
      <c r="Z151" s="220" t="s">
        <v>23</v>
      </c>
    </row>
    <row r="152" spans="1:26" x14ac:dyDescent="0.25">
      <c r="A152" s="216" t="s">
        <v>2315</v>
      </c>
      <c r="B152" s="220" t="s">
        <v>23</v>
      </c>
      <c r="C152" s="216" t="s">
        <v>49</v>
      </c>
      <c r="D152" s="220" t="s">
        <v>1925</v>
      </c>
      <c r="E152" s="217">
        <v>45363</v>
      </c>
      <c r="F152" s="224" t="s">
        <v>2102</v>
      </c>
      <c r="G152" s="237" t="s">
        <v>2168</v>
      </c>
      <c r="H152" s="216" t="s">
        <v>52</v>
      </c>
      <c r="I152" s="238" t="s">
        <v>53</v>
      </c>
      <c r="J152" s="216" t="s">
        <v>1519</v>
      </c>
      <c r="K152" s="237">
        <v>80111601</v>
      </c>
      <c r="L152" s="221">
        <v>3226851</v>
      </c>
      <c r="M152" s="227">
        <v>19361106</v>
      </c>
      <c r="N152" s="216" t="s">
        <v>54</v>
      </c>
      <c r="O152" s="216" t="s">
        <v>1520</v>
      </c>
      <c r="P152" s="219">
        <v>1088033490</v>
      </c>
      <c r="Q152" s="222" t="s">
        <v>2401</v>
      </c>
      <c r="R152" s="216" t="s">
        <v>134</v>
      </c>
      <c r="S152" s="216">
        <v>183</v>
      </c>
      <c r="T152" s="217">
        <v>45363</v>
      </c>
      <c r="U152" s="217">
        <v>45546</v>
      </c>
      <c r="V152" s="217"/>
      <c r="W152" s="218" t="s">
        <v>28</v>
      </c>
      <c r="X152" s="278" t="s">
        <v>2555</v>
      </c>
      <c r="Y152" s="218">
        <v>2024</v>
      </c>
      <c r="Z152" s="220" t="s">
        <v>23</v>
      </c>
    </row>
    <row r="153" spans="1:26" x14ac:dyDescent="0.25">
      <c r="A153" s="216" t="s">
        <v>2316</v>
      </c>
      <c r="B153" s="220" t="s">
        <v>23</v>
      </c>
      <c r="C153" s="216" t="s">
        <v>49</v>
      </c>
      <c r="D153" s="216" t="s">
        <v>1926</v>
      </c>
      <c r="E153" s="217">
        <v>45378</v>
      </c>
      <c r="F153" s="224" t="s">
        <v>2103</v>
      </c>
      <c r="G153" s="237" t="s">
        <v>1518</v>
      </c>
      <c r="H153" s="216" t="s">
        <v>52</v>
      </c>
      <c r="I153" s="238" t="s">
        <v>53</v>
      </c>
      <c r="J153" s="216" t="s">
        <v>1519</v>
      </c>
      <c r="K153" s="237">
        <v>80111600</v>
      </c>
      <c r="L153" s="221">
        <v>3670921</v>
      </c>
      <c r="M153" s="227">
        <v>32304105</v>
      </c>
      <c r="N153" s="216" t="s">
        <v>54</v>
      </c>
      <c r="O153" s="216" t="s">
        <v>1520</v>
      </c>
      <c r="P153" s="219">
        <v>1027889008</v>
      </c>
      <c r="Q153" s="222" t="s">
        <v>2401</v>
      </c>
      <c r="R153" s="216" t="s">
        <v>27</v>
      </c>
      <c r="S153" s="216">
        <v>268</v>
      </c>
      <c r="T153" s="217">
        <v>45378</v>
      </c>
      <c r="U153" s="217">
        <v>45646</v>
      </c>
      <c r="V153" s="217"/>
      <c r="W153" s="218" t="s">
        <v>28</v>
      </c>
      <c r="X153" s="247" t="s">
        <v>2512</v>
      </c>
      <c r="Y153" s="218">
        <v>2024</v>
      </c>
      <c r="Z153" s="220" t="s">
        <v>23</v>
      </c>
    </row>
    <row r="154" spans="1:26" hidden="1" x14ac:dyDescent="0.25">
      <c r="A154" s="218" t="s">
        <v>2317</v>
      </c>
      <c r="B154" s="220" t="s">
        <v>23</v>
      </c>
      <c r="C154" s="216" t="s">
        <v>864</v>
      </c>
      <c r="D154" s="218" t="s">
        <v>1927</v>
      </c>
      <c r="E154" s="217">
        <v>45357</v>
      </c>
      <c r="F154" s="228" t="s">
        <v>2104</v>
      </c>
      <c r="G154" s="237" t="s">
        <v>853</v>
      </c>
      <c r="H154" s="216" t="s">
        <v>852</v>
      </c>
      <c r="I154" s="229" t="s">
        <v>853</v>
      </c>
      <c r="J154" s="216" t="s">
        <v>853</v>
      </c>
      <c r="K154" s="237" t="s">
        <v>2379</v>
      </c>
      <c r="L154" s="223">
        <v>2739573</v>
      </c>
      <c r="M154" s="223">
        <v>2739573</v>
      </c>
      <c r="N154" s="216" t="s">
        <v>54</v>
      </c>
      <c r="O154" s="216" t="s">
        <v>1521</v>
      </c>
      <c r="P154" s="249"/>
      <c r="Q154" s="222" t="s">
        <v>2390</v>
      </c>
      <c r="R154" s="216" t="s">
        <v>27</v>
      </c>
      <c r="S154" s="216">
        <v>92</v>
      </c>
      <c r="T154" s="217">
        <v>45358</v>
      </c>
      <c r="U154" s="222">
        <v>45450</v>
      </c>
      <c r="V154" s="222"/>
      <c r="W154" s="251" t="s">
        <v>28</v>
      </c>
      <c r="X154" t="s">
        <v>2513</v>
      </c>
      <c r="Y154" s="216">
        <v>2024</v>
      </c>
      <c r="Z154" s="220" t="s">
        <v>23</v>
      </c>
    </row>
    <row r="155" spans="1:26" hidden="1" x14ac:dyDescent="0.25">
      <c r="A155" s="218" t="s">
        <v>2318</v>
      </c>
      <c r="B155" s="220" t="s">
        <v>23</v>
      </c>
      <c r="C155" s="216" t="s">
        <v>871</v>
      </c>
      <c r="D155" s="218" t="s">
        <v>872</v>
      </c>
      <c r="E155" s="217">
        <v>45372</v>
      </c>
      <c r="F155" s="228" t="s">
        <v>2105</v>
      </c>
      <c r="G155" s="237" t="s">
        <v>853</v>
      </c>
      <c r="H155" s="216" t="s">
        <v>852</v>
      </c>
      <c r="I155" s="229" t="s">
        <v>853</v>
      </c>
      <c r="J155" s="216" t="s">
        <v>853</v>
      </c>
      <c r="K155" s="237" t="s">
        <v>2380</v>
      </c>
      <c r="L155" s="223">
        <v>7999943</v>
      </c>
      <c r="M155" s="223">
        <v>7999943</v>
      </c>
      <c r="N155" s="216" t="s">
        <v>781</v>
      </c>
      <c r="O155" s="216" t="s">
        <v>1521</v>
      </c>
      <c r="P155" s="249"/>
      <c r="Q155" s="222" t="s">
        <v>2391</v>
      </c>
      <c r="R155" s="216" t="s">
        <v>874</v>
      </c>
      <c r="S155" s="216">
        <v>283</v>
      </c>
      <c r="T155" s="217">
        <v>45372</v>
      </c>
      <c r="U155" s="222">
        <v>45626</v>
      </c>
      <c r="V155" s="222"/>
      <c r="W155" s="251" t="s">
        <v>28</v>
      </c>
      <c r="X155" t="s">
        <v>2514</v>
      </c>
      <c r="Y155" s="216">
        <v>2024</v>
      </c>
      <c r="Z155" s="220" t="s">
        <v>23</v>
      </c>
    </row>
    <row r="156" spans="1:26" hidden="1" x14ac:dyDescent="0.25">
      <c r="A156" s="218" t="s">
        <v>2319</v>
      </c>
      <c r="B156" s="220" t="s">
        <v>23</v>
      </c>
      <c r="C156" s="216" t="s">
        <v>864</v>
      </c>
      <c r="D156" s="218" t="s">
        <v>1928</v>
      </c>
      <c r="E156" s="217">
        <v>45373</v>
      </c>
      <c r="F156" s="228" t="s">
        <v>2106</v>
      </c>
      <c r="G156" s="237" t="s">
        <v>853</v>
      </c>
      <c r="H156" s="216" t="s">
        <v>852</v>
      </c>
      <c r="I156" s="229" t="s">
        <v>853</v>
      </c>
      <c r="J156" s="216" t="s">
        <v>853</v>
      </c>
      <c r="K156" s="237" t="s">
        <v>2379</v>
      </c>
      <c r="L156" s="223">
        <v>1814200</v>
      </c>
      <c r="M156" s="223">
        <v>1814200</v>
      </c>
      <c r="N156" s="216" t="s">
        <v>54</v>
      </c>
      <c r="O156" s="216" t="s">
        <v>1520</v>
      </c>
      <c r="P156" s="249">
        <v>1054544007</v>
      </c>
      <c r="Q156" s="222" t="s">
        <v>2401</v>
      </c>
      <c r="R156" s="216" t="s">
        <v>336</v>
      </c>
      <c r="S156" s="216">
        <v>92</v>
      </c>
      <c r="T156" s="217">
        <v>45373</v>
      </c>
      <c r="U156" s="222">
        <v>45465</v>
      </c>
      <c r="V156" s="222"/>
      <c r="W156" s="251" t="s">
        <v>28</v>
      </c>
      <c r="X156" t="s">
        <v>2515</v>
      </c>
      <c r="Y156" s="216">
        <v>2024</v>
      </c>
      <c r="Z156" s="220" t="s">
        <v>23</v>
      </c>
    </row>
    <row r="157" spans="1:26" hidden="1" x14ac:dyDescent="0.25">
      <c r="A157" s="216" t="s">
        <v>2320</v>
      </c>
      <c r="B157" s="220" t="s">
        <v>23</v>
      </c>
      <c r="C157" s="216" t="s">
        <v>49</v>
      </c>
      <c r="D157" s="220" t="s">
        <v>1929</v>
      </c>
      <c r="E157" s="217">
        <v>45260</v>
      </c>
      <c r="F157" s="215" t="s">
        <v>2107</v>
      </c>
      <c r="G157" s="237" t="s">
        <v>1004</v>
      </c>
      <c r="H157" s="216" t="s">
        <v>52</v>
      </c>
      <c r="I157" s="226" t="s">
        <v>1004</v>
      </c>
      <c r="J157" s="216" t="s">
        <v>2165</v>
      </c>
      <c r="K157" s="237" t="s">
        <v>2381</v>
      </c>
      <c r="L157" s="244">
        <v>69357004</v>
      </c>
      <c r="M157" s="240">
        <v>69357004</v>
      </c>
      <c r="N157" s="216" t="s">
        <v>781</v>
      </c>
      <c r="O157" s="216" t="s">
        <v>1521</v>
      </c>
      <c r="P157" s="249"/>
      <c r="Q157" s="222" t="s">
        <v>2392</v>
      </c>
      <c r="R157" s="216" t="s">
        <v>94</v>
      </c>
      <c r="S157" s="216">
        <v>6</v>
      </c>
      <c r="T157" s="222">
        <v>-850</v>
      </c>
      <c r="U157" s="222">
        <v>-850</v>
      </c>
      <c r="V157" s="222">
        <v>-850</v>
      </c>
      <c r="W157" s="250" t="s">
        <v>2413</v>
      </c>
      <c r="X157" s="218">
        <v>2023</v>
      </c>
      <c r="Y157" s="217">
        <v>45234</v>
      </c>
      <c r="Z157" s="220" t="s">
        <v>23</v>
      </c>
    </row>
    <row r="158" spans="1:26" hidden="1" x14ac:dyDescent="0.25">
      <c r="A158" s="216" t="s">
        <v>2321</v>
      </c>
      <c r="B158" s="220" t="s">
        <v>23</v>
      </c>
      <c r="C158" s="216" t="s">
        <v>984</v>
      </c>
      <c r="D158" s="220" t="s">
        <v>1930</v>
      </c>
      <c r="E158" s="217">
        <v>45286</v>
      </c>
      <c r="F158" s="215" t="s">
        <v>2108</v>
      </c>
      <c r="G158" s="237" t="s">
        <v>1004</v>
      </c>
      <c r="H158" s="220" t="s">
        <v>2164</v>
      </c>
      <c r="I158" s="226" t="s">
        <v>1004</v>
      </c>
      <c r="J158" s="216" t="s">
        <v>2165</v>
      </c>
      <c r="K158" s="237" t="s">
        <v>2382</v>
      </c>
      <c r="L158" s="244">
        <v>282719039</v>
      </c>
      <c r="M158" s="240">
        <v>1415260</v>
      </c>
      <c r="N158" s="216" t="s">
        <v>781</v>
      </c>
      <c r="O158" s="216" t="s">
        <v>1521</v>
      </c>
      <c r="P158" s="249"/>
      <c r="Q158" s="222" t="s">
        <v>2393</v>
      </c>
      <c r="R158" s="216" t="s">
        <v>27</v>
      </c>
      <c r="S158" s="216">
        <v>23</v>
      </c>
      <c r="T158" s="222">
        <v>-252.17391304347825</v>
      </c>
      <c r="U158" s="222">
        <v>-252.17391304347825</v>
      </c>
      <c r="V158" s="222">
        <v>-252.17391304347825</v>
      </c>
      <c r="W158" s="250" t="s">
        <v>137</v>
      </c>
      <c r="X158" s="218">
        <v>2023</v>
      </c>
      <c r="Y158" s="217">
        <v>45229</v>
      </c>
      <c r="Z158" s="220" t="s">
        <v>23</v>
      </c>
    </row>
    <row r="159" spans="1:26" hidden="1" x14ac:dyDescent="0.25">
      <c r="A159" s="216" t="s">
        <v>2322</v>
      </c>
      <c r="B159" s="220" t="s">
        <v>23</v>
      </c>
      <c r="C159" s="216" t="s">
        <v>1001</v>
      </c>
      <c r="D159" s="218" t="s">
        <v>1243</v>
      </c>
      <c r="E159" s="217">
        <v>45246</v>
      </c>
      <c r="F159" s="225" t="s">
        <v>1517</v>
      </c>
      <c r="G159" s="237" t="s">
        <v>1004</v>
      </c>
      <c r="H159" s="216" t="s">
        <v>52</v>
      </c>
      <c r="I159" s="226" t="s">
        <v>1004</v>
      </c>
      <c r="J159" s="216" t="s">
        <v>2166</v>
      </c>
      <c r="K159" s="237" t="s">
        <v>2383</v>
      </c>
      <c r="L159" s="244">
        <v>750000</v>
      </c>
      <c r="M159" s="227">
        <v>1125000</v>
      </c>
      <c r="N159" s="216" t="s">
        <v>54</v>
      </c>
      <c r="O159" s="216" t="s">
        <v>1520</v>
      </c>
      <c r="P159" s="219">
        <v>42145067</v>
      </c>
      <c r="Q159" s="222" t="s">
        <v>2401</v>
      </c>
      <c r="R159" s="216" t="s">
        <v>134</v>
      </c>
      <c r="S159" s="218">
        <v>745</v>
      </c>
      <c r="T159" s="217">
        <v>45246</v>
      </c>
      <c r="U159" s="217">
        <v>45991</v>
      </c>
      <c r="V159" s="217"/>
      <c r="W159" s="216" t="s">
        <v>28</v>
      </c>
      <c r="X159" s="247" t="s">
        <v>1524</v>
      </c>
      <c r="Y159" s="216">
        <v>2023</v>
      </c>
      <c r="Z159" s="220" t="s">
        <v>23</v>
      </c>
    </row>
    <row r="160" spans="1:26" hidden="1" x14ac:dyDescent="0.25">
      <c r="A160" s="216" t="s">
        <v>2323</v>
      </c>
      <c r="B160" s="220" t="s">
        <v>23</v>
      </c>
      <c r="C160" s="216" t="s">
        <v>1001</v>
      </c>
      <c r="D160" s="216" t="s">
        <v>1240</v>
      </c>
      <c r="E160" s="217">
        <v>45261</v>
      </c>
      <c r="F160" s="225" t="s">
        <v>2109</v>
      </c>
      <c r="G160" s="237" t="s">
        <v>1004</v>
      </c>
      <c r="H160" s="216" t="s">
        <v>52</v>
      </c>
      <c r="I160" s="226" t="s">
        <v>1004</v>
      </c>
      <c r="J160" s="216" t="s">
        <v>2166</v>
      </c>
      <c r="K160" s="237" t="s">
        <v>2383</v>
      </c>
      <c r="L160" s="244">
        <v>1218170</v>
      </c>
      <c r="M160" s="223">
        <v>1218170</v>
      </c>
      <c r="N160" s="216" t="s">
        <v>54</v>
      </c>
      <c r="O160" s="216" t="s">
        <v>1520</v>
      </c>
      <c r="P160" s="219">
        <v>25135154</v>
      </c>
      <c r="Q160" s="222" t="s">
        <v>2401</v>
      </c>
      <c r="R160" s="216" t="s">
        <v>336</v>
      </c>
      <c r="S160" s="216">
        <v>24</v>
      </c>
      <c r="T160" s="217">
        <v>45261</v>
      </c>
      <c r="U160" s="217">
        <v>45992</v>
      </c>
      <c r="V160" s="217"/>
      <c r="W160" s="216" t="s">
        <v>28</v>
      </c>
      <c r="X160" s="247" t="s">
        <v>2516</v>
      </c>
      <c r="Y160" s="216">
        <v>2023</v>
      </c>
      <c r="Z160" s="220" t="s">
        <v>23</v>
      </c>
    </row>
    <row r="161" spans="1:26" hidden="1" x14ac:dyDescent="0.25">
      <c r="A161" s="216" t="s">
        <v>2324</v>
      </c>
      <c r="B161" s="220" t="s">
        <v>23</v>
      </c>
      <c r="C161" s="216" t="s">
        <v>1001</v>
      </c>
      <c r="D161" s="220" t="s">
        <v>1931</v>
      </c>
      <c r="E161" s="217">
        <v>45261</v>
      </c>
      <c r="F161" s="220" t="s">
        <v>1267</v>
      </c>
      <c r="G161" s="237" t="s">
        <v>1004</v>
      </c>
      <c r="H161" s="216" t="s">
        <v>52</v>
      </c>
      <c r="I161" s="226" t="s">
        <v>1004</v>
      </c>
      <c r="J161" s="216" t="s">
        <v>2166</v>
      </c>
      <c r="K161" s="237" t="s">
        <v>2383</v>
      </c>
      <c r="L161" s="244">
        <v>541452.44999999995</v>
      </c>
      <c r="M161" s="223">
        <v>541452.44999999995</v>
      </c>
      <c r="N161" s="216" t="s">
        <v>54</v>
      </c>
      <c r="O161" s="216" t="s">
        <v>1520</v>
      </c>
      <c r="P161" s="219">
        <v>21367665</v>
      </c>
      <c r="Q161" s="222" t="s">
        <v>2401</v>
      </c>
      <c r="R161" s="216" t="s">
        <v>116</v>
      </c>
      <c r="S161" s="216">
        <v>731</v>
      </c>
      <c r="T161" s="217">
        <v>45261</v>
      </c>
      <c r="U161" s="217">
        <v>45992</v>
      </c>
      <c r="V161" s="217"/>
      <c r="W161" s="216" t="s">
        <v>28</v>
      </c>
      <c r="X161" s="247" t="s">
        <v>2517</v>
      </c>
      <c r="Y161" s="216">
        <v>2023</v>
      </c>
      <c r="Z161" s="220" t="s">
        <v>23</v>
      </c>
    </row>
    <row r="162" spans="1:26" hidden="1" x14ac:dyDescent="0.25">
      <c r="A162" s="216" t="s">
        <v>2325</v>
      </c>
      <c r="B162" s="220" t="s">
        <v>23</v>
      </c>
      <c r="C162" s="216" t="s">
        <v>1001</v>
      </c>
      <c r="D162" s="218" t="s">
        <v>1236</v>
      </c>
      <c r="E162" s="217">
        <v>45261</v>
      </c>
      <c r="F162" s="220" t="s">
        <v>2110</v>
      </c>
      <c r="G162" s="237" t="s">
        <v>1004</v>
      </c>
      <c r="H162" s="216" t="s">
        <v>52</v>
      </c>
      <c r="I162" s="226" t="s">
        <v>1004</v>
      </c>
      <c r="J162" s="216" t="s">
        <v>2166</v>
      </c>
      <c r="K162" s="237" t="s">
        <v>2383</v>
      </c>
      <c r="L162" s="244">
        <v>1401050</v>
      </c>
      <c r="M162" s="223">
        <v>1401050</v>
      </c>
      <c r="N162" s="216" t="s">
        <v>54</v>
      </c>
      <c r="O162" s="216" t="s">
        <v>1520</v>
      </c>
      <c r="P162" s="243">
        <v>8031159</v>
      </c>
      <c r="Q162" s="222" t="s">
        <v>2401</v>
      </c>
      <c r="R162" s="216" t="s">
        <v>116</v>
      </c>
      <c r="S162" s="216">
        <v>731</v>
      </c>
      <c r="T162" s="217">
        <v>45261</v>
      </c>
      <c r="U162" s="217">
        <v>45992</v>
      </c>
      <c r="V162" s="217"/>
      <c r="W162" s="216" t="s">
        <v>28</v>
      </c>
      <c r="X162" s="247" t="s">
        <v>2518</v>
      </c>
      <c r="Y162" s="216">
        <v>2023</v>
      </c>
      <c r="Z162" s="220" t="s">
        <v>23</v>
      </c>
    </row>
    <row r="163" spans="1:26" hidden="1" x14ac:dyDescent="0.25">
      <c r="A163" s="216" t="s">
        <v>2326</v>
      </c>
      <c r="B163" s="220" t="s">
        <v>23</v>
      </c>
      <c r="C163" s="216" t="s">
        <v>1001</v>
      </c>
      <c r="D163" s="218" t="s">
        <v>1256</v>
      </c>
      <c r="E163" s="217">
        <v>45261</v>
      </c>
      <c r="F163" s="220" t="s">
        <v>2111</v>
      </c>
      <c r="G163" s="237" t="s">
        <v>1004</v>
      </c>
      <c r="H163" s="216" t="s">
        <v>52</v>
      </c>
      <c r="I163" s="226" t="s">
        <v>1004</v>
      </c>
      <c r="J163" s="216" t="s">
        <v>2166</v>
      </c>
      <c r="K163" s="237" t="s">
        <v>2383</v>
      </c>
      <c r="L163" s="244">
        <v>465187</v>
      </c>
      <c r="M163" s="223">
        <v>465187</v>
      </c>
      <c r="N163" s="216" t="s">
        <v>54</v>
      </c>
      <c r="O163" s="216" t="s">
        <v>1520</v>
      </c>
      <c r="P163" s="243">
        <v>11371894</v>
      </c>
      <c r="Q163" s="222" t="s">
        <v>2401</v>
      </c>
      <c r="R163" s="216" t="s">
        <v>874</v>
      </c>
      <c r="S163" s="216">
        <v>731</v>
      </c>
      <c r="T163" s="217">
        <v>45261</v>
      </c>
      <c r="U163" s="217">
        <v>45992</v>
      </c>
      <c r="V163" s="217"/>
      <c r="W163" s="216" t="s">
        <v>28</v>
      </c>
      <c r="X163" s="247" t="s">
        <v>2519</v>
      </c>
      <c r="Y163" s="216">
        <v>2023</v>
      </c>
      <c r="Z163" s="220" t="s">
        <v>23</v>
      </c>
    </row>
    <row r="164" spans="1:26" hidden="1" x14ac:dyDescent="0.25">
      <c r="A164" s="216" t="s">
        <v>2327</v>
      </c>
      <c r="B164" s="220" t="s">
        <v>23</v>
      </c>
      <c r="C164" s="216" t="s">
        <v>1001</v>
      </c>
      <c r="D164" s="218" t="s">
        <v>1246</v>
      </c>
      <c r="E164" s="217">
        <v>45261</v>
      </c>
      <c r="F164" s="220" t="s">
        <v>2112</v>
      </c>
      <c r="G164" s="237" t="s">
        <v>1004</v>
      </c>
      <c r="H164" s="216" t="s">
        <v>52</v>
      </c>
      <c r="I164" s="226" t="s">
        <v>1004</v>
      </c>
      <c r="J164" s="216" t="s">
        <v>2166</v>
      </c>
      <c r="K164" s="237" t="s">
        <v>2383</v>
      </c>
      <c r="L164" s="244">
        <v>579596</v>
      </c>
      <c r="M164" s="223">
        <v>579596</v>
      </c>
      <c r="N164" s="216" t="s">
        <v>54</v>
      </c>
      <c r="O164" s="216" t="s">
        <v>1520</v>
      </c>
      <c r="P164" s="243">
        <v>83161216</v>
      </c>
      <c r="Q164" s="222" t="s">
        <v>2401</v>
      </c>
      <c r="R164" s="216" t="s">
        <v>874</v>
      </c>
      <c r="S164" s="216">
        <v>607</v>
      </c>
      <c r="T164" s="217">
        <v>45261</v>
      </c>
      <c r="U164" s="217">
        <v>45992</v>
      </c>
      <c r="V164" s="217"/>
      <c r="W164" s="216" t="s">
        <v>28</v>
      </c>
      <c r="X164" s="247" t="s">
        <v>2520</v>
      </c>
      <c r="Y164" s="216">
        <v>2023</v>
      </c>
      <c r="Z164" s="220" t="s">
        <v>23</v>
      </c>
    </row>
    <row r="165" spans="1:26" hidden="1" x14ac:dyDescent="0.25">
      <c r="A165" s="216" t="s">
        <v>2328</v>
      </c>
      <c r="B165" s="220" t="s">
        <v>23</v>
      </c>
      <c r="C165" s="216" t="s">
        <v>1001</v>
      </c>
      <c r="D165" s="218" t="s">
        <v>1252</v>
      </c>
      <c r="E165" s="217">
        <v>45264</v>
      </c>
      <c r="F165" s="220" t="s">
        <v>2113</v>
      </c>
      <c r="G165" s="237" t="s">
        <v>1004</v>
      </c>
      <c r="H165" s="216" t="s">
        <v>52</v>
      </c>
      <c r="I165" s="226" t="s">
        <v>1004</v>
      </c>
      <c r="J165" s="216" t="s">
        <v>2166</v>
      </c>
      <c r="K165" s="237" t="s">
        <v>2383</v>
      </c>
      <c r="L165" s="244">
        <v>2570040.9</v>
      </c>
      <c r="M165" s="223">
        <v>37538412.68</v>
      </c>
      <c r="N165" s="216" t="s">
        <v>54</v>
      </c>
      <c r="O165" s="216" t="s">
        <v>1520</v>
      </c>
      <c r="P165" s="243">
        <v>30737799</v>
      </c>
      <c r="Q165" s="222" t="s">
        <v>2401</v>
      </c>
      <c r="R165" s="216" t="s">
        <v>2404</v>
      </c>
      <c r="S165" s="216">
        <v>24</v>
      </c>
      <c r="T165" s="217">
        <v>45264</v>
      </c>
      <c r="U165" s="217">
        <v>45626</v>
      </c>
      <c r="V165" s="217"/>
      <c r="W165" s="216" t="s">
        <v>28</v>
      </c>
      <c r="X165" s="247" t="s">
        <v>2521</v>
      </c>
      <c r="Y165" s="216">
        <v>2023</v>
      </c>
      <c r="Z165" s="220" t="s">
        <v>23</v>
      </c>
    </row>
    <row r="166" spans="1:26" hidden="1" x14ac:dyDescent="0.25">
      <c r="A166" s="216" t="s">
        <v>2329</v>
      </c>
      <c r="B166" s="220" t="s">
        <v>23</v>
      </c>
      <c r="C166" s="216" t="s">
        <v>1001</v>
      </c>
      <c r="D166" s="216" t="s">
        <v>1249</v>
      </c>
      <c r="E166" s="217">
        <v>45271</v>
      </c>
      <c r="F166" s="218" t="s">
        <v>2114</v>
      </c>
      <c r="G166" s="237" t="s">
        <v>1004</v>
      </c>
      <c r="H166" s="216" t="s">
        <v>52</v>
      </c>
      <c r="I166" s="226" t="s">
        <v>1004</v>
      </c>
      <c r="J166" s="216" t="s">
        <v>2166</v>
      </c>
      <c r="K166" s="237" t="s">
        <v>2383</v>
      </c>
      <c r="L166" s="227">
        <v>3091804</v>
      </c>
      <c r="M166" s="223">
        <v>3091804</v>
      </c>
      <c r="N166" s="216" t="s">
        <v>54</v>
      </c>
      <c r="O166" s="216" t="s">
        <v>1520</v>
      </c>
      <c r="P166" s="219">
        <v>30323960</v>
      </c>
      <c r="Q166" s="222" t="s">
        <v>2401</v>
      </c>
      <c r="R166" s="216" t="s">
        <v>94</v>
      </c>
      <c r="S166" s="216">
        <v>366</v>
      </c>
      <c r="T166" s="217">
        <v>45271</v>
      </c>
      <c r="U166" s="217">
        <v>45656</v>
      </c>
      <c r="V166" s="217"/>
      <c r="W166" s="216" t="s">
        <v>28</v>
      </c>
      <c r="X166" s="247" t="s">
        <v>2522</v>
      </c>
      <c r="Y166" s="216">
        <v>2023</v>
      </c>
      <c r="Z166" s="220" t="s">
        <v>23</v>
      </c>
    </row>
    <row r="167" spans="1:26" hidden="1" x14ac:dyDescent="0.25">
      <c r="A167" s="216" t="s">
        <v>2330</v>
      </c>
      <c r="B167" s="220" t="s">
        <v>23</v>
      </c>
      <c r="C167" s="216" t="s">
        <v>1001</v>
      </c>
      <c r="D167" s="218" t="s">
        <v>1259</v>
      </c>
      <c r="E167" s="217">
        <v>45261</v>
      </c>
      <c r="F167" s="220" t="s">
        <v>2115</v>
      </c>
      <c r="G167" s="237" t="s">
        <v>1004</v>
      </c>
      <c r="H167" s="216" t="s">
        <v>52</v>
      </c>
      <c r="I167" s="226" t="s">
        <v>1004</v>
      </c>
      <c r="J167" s="216" t="s">
        <v>2166</v>
      </c>
      <c r="K167" s="237" t="s">
        <v>2383</v>
      </c>
      <c r="L167" s="244">
        <v>1273080</v>
      </c>
      <c r="M167" s="223">
        <v>1273080</v>
      </c>
      <c r="N167" s="216" t="s">
        <v>54</v>
      </c>
      <c r="O167" s="216" t="s">
        <v>1520</v>
      </c>
      <c r="P167" s="243">
        <v>31134648</v>
      </c>
      <c r="Q167" s="222" t="s">
        <v>2401</v>
      </c>
      <c r="R167" s="216" t="s">
        <v>1523</v>
      </c>
      <c r="S167" s="216">
        <v>24</v>
      </c>
      <c r="T167" s="217">
        <v>45261</v>
      </c>
      <c r="U167" s="217">
        <v>45991</v>
      </c>
      <c r="V167" s="217"/>
      <c r="W167" s="216" t="s">
        <v>28</v>
      </c>
      <c r="X167" s="247" t="s">
        <v>2523</v>
      </c>
      <c r="Y167" s="216">
        <v>2023</v>
      </c>
      <c r="Z167" s="220" t="s">
        <v>23</v>
      </c>
    </row>
    <row r="168" spans="1:26" hidden="1" x14ac:dyDescent="0.25">
      <c r="A168" s="216" t="s">
        <v>2331</v>
      </c>
      <c r="B168" s="220" t="s">
        <v>23</v>
      </c>
      <c r="C168" s="216" t="s">
        <v>1001</v>
      </c>
      <c r="D168" s="218" t="s">
        <v>1932</v>
      </c>
      <c r="E168" s="217">
        <v>45261</v>
      </c>
      <c r="F168" s="220" t="s">
        <v>2116</v>
      </c>
      <c r="G168" s="237" t="s">
        <v>1004</v>
      </c>
      <c r="H168" s="216" t="s">
        <v>52</v>
      </c>
      <c r="I168" s="226" t="s">
        <v>1004</v>
      </c>
      <c r="J168" s="216" t="s">
        <v>2166</v>
      </c>
      <c r="K168" s="237" t="s">
        <v>2383</v>
      </c>
      <c r="L168" s="244">
        <v>674732</v>
      </c>
      <c r="M168" s="223">
        <v>674732</v>
      </c>
      <c r="N168" s="216" t="s">
        <v>54</v>
      </c>
      <c r="O168" s="216" t="s">
        <v>1520</v>
      </c>
      <c r="P168" s="243">
        <v>38200471</v>
      </c>
      <c r="Q168" s="222" t="s">
        <v>2401</v>
      </c>
      <c r="R168" s="216" t="s">
        <v>111</v>
      </c>
      <c r="S168" s="216">
        <v>24</v>
      </c>
      <c r="T168" s="217">
        <v>45261</v>
      </c>
      <c r="U168" s="217">
        <v>45991</v>
      </c>
      <c r="V168" s="217"/>
      <c r="W168" s="216" t="s">
        <v>28</v>
      </c>
      <c r="X168" s="247" t="s">
        <v>2524</v>
      </c>
      <c r="Y168" s="216">
        <v>2023</v>
      </c>
      <c r="Z168" s="220" t="s">
        <v>23</v>
      </c>
    </row>
    <row r="169" spans="1:26" hidden="1" x14ac:dyDescent="0.25">
      <c r="A169" s="216" t="s">
        <v>2332</v>
      </c>
      <c r="B169" s="220" t="s">
        <v>23</v>
      </c>
      <c r="C169" s="216" t="s">
        <v>1001</v>
      </c>
      <c r="D169" s="218" t="s">
        <v>1933</v>
      </c>
      <c r="E169" s="217">
        <v>45261</v>
      </c>
      <c r="F169" s="220" t="s">
        <v>2117</v>
      </c>
      <c r="G169" s="237" t="s">
        <v>1004</v>
      </c>
      <c r="H169" s="216" t="s">
        <v>52</v>
      </c>
      <c r="I169" s="226" t="s">
        <v>1004</v>
      </c>
      <c r="J169" s="216" t="s">
        <v>2166</v>
      </c>
      <c r="K169" s="237" t="s">
        <v>2383</v>
      </c>
      <c r="L169" s="244">
        <v>1069827</v>
      </c>
      <c r="M169" s="223">
        <v>1069827</v>
      </c>
      <c r="N169" s="216" t="s">
        <v>54</v>
      </c>
      <c r="O169" s="216" t="s">
        <v>1520</v>
      </c>
      <c r="P169" s="243">
        <v>28679835</v>
      </c>
      <c r="Q169" s="222" t="s">
        <v>2401</v>
      </c>
      <c r="R169" s="216" t="s">
        <v>1523</v>
      </c>
      <c r="S169" s="216">
        <v>24</v>
      </c>
      <c r="T169" s="217">
        <v>45261</v>
      </c>
      <c r="U169" s="217">
        <v>45991</v>
      </c>
      <c r="V169" s="217"/>
      <c r="W169" s="216" t="s">
        <v>28</v>
      </c>
      <c r="X169" s="247" t="s">
        <v>2524</v>
      </c>
      <c r="Y169" s="216">
        <v>2023</v>
      </c>
      <c r="Z169" s="220" t="s">
        <v>23</v>
      </c>
    </row>
    <row r="170" spans="1:26" hidden="1" x14ac:dyDescent="0.25">
      <c r="A170" s="216" t="s">
        <v>2333</v>
      </c>
      <c r="B170" s="220" t="s">
        <v>23</v>
      </c>
      <c r="C170" s="216" t="s">
        <v>1001</v>
      </c>
      <c r="D170" s="218" t="s">
        <v>1934</v>
      </c>
      <c r="E170" s="217">
        <v>45286</v>
      </c>
      <c r="F170" s="218" t="s">
        <v>1006</v>
      </c>
      <c r="G170" s="237" t="s">
        <v>1004</v>
      </c>
      <c r="H170" s="216" t="s">
        <v>52</v>
      </c>
      <c r="I170" s="226" t="s">
        <v>1004</v>
      </c>
      <c r="J170" s="216" t="s">
        <v>2166</v>
      </c>
      <c r="K170" s="237" t="s">
        <v>2383</v>
      </c>
      <c r="L170" s="223">
        <v>150000</v>
      </c>
      <c r="M170" s="223">
        <v>150000</v>
      </c>
      <c r="N170" s="216" t="s">
        <v>54</v>
      </c>
      <c r="O170" s="216" t="s">
        <v>1520</v>
      </c>
      <c r="P170" s="243">
        <v>15488339</v>
      </c>
      <c r="Q170" s="222" t="s">
        <v>2401</v>
      </c>
      <c r="R170" s="216" t="s">
        <v>116</v>
      </c>
      <c r="S170" s="216">
        <v>700</v>
      </c>
      <c r="T170" s="217">
        <v>45286</v>
      </c>
      <c r="U170" s="217">
        <v>45987</v>
      </c>
      <c r="V170" s="217"/>
      <c r="W170" s="216" t="s">
        <v>28</v>
      </c>
      <c r="X170" s="247" t="s">
        <v>2525</v>
      </c>
      <c r="Y170" s="216">
        <v>2023</v>
      </c>
      <c r="Z170" s="220" t="s">
        <v>23</v>
      </c>
    </row>
    <row r="171" spans="1:26" hidden="1" x14ac:dyDescent="0.25">
      <c r="A171" s="216" t="s">
        <v>2334</v>
      </c>
      <c r="B171" s="220" t="s">
        <v>23</v>
      </c>
      <c r="C171" s="216" t="s">
        <v>1001</v>
      </c>
      <c r="D171" s="218" t="s">
        <v>1002</v>
      </c>
      <c r="E171" s="217">
        <v>45288</v>
      </c>
      <c r="F171" s="228" t="s">
        <v>2118</v>
      </c>
      <c r="G171" s="237" t="s">
        <v>1004</v>
      </c>
      <c r="H171" s="216" t="s">
        <v>52</v>
      </c>
      <c r="I171" s="226" t="s">
        <v>1004</v>
      </c>
      <c r="J171" s="216" t="s">
        <v>2166</v>
      </c>
      <c r="K171" s="237" t="s">
        <v>2383</v>
      </c>
      <c r="L171" s="223">
        <v>54000</v>
      </c>
      <c r="M171" s="223">
        <v>54000</v>
      </c>
      <c r="N171" s="216" t="s">
        <v>54</v>
      </c>
      <c r="O171" s="216" t="s">
        <v>1520</v>
      </c>
      <c r="P171" s="243">
        <v>71682123</v>
      </c>
      <c r="Q171" s="222" t="s">
        <v>2401</v>
      </c>
      <c r="R171" s="216" t="s">
        <v>27</v>
      </c>
      <c r="S171" s="216">
        <v>703</v>
      </c>
      <c r="T171" s="217">
        <v>45288</v>
      </c>
      <c r="U171" s="217">
        <v>45991</v>
      </c>
      <c r="V171" s="217"/>
      <c r="W171" s="216" t="s">
        <v>28</v>
      </c>
      <c r="X171" s="247" t="s">
        <v>2526</v>
      </c>
      <c r="Y171" s="216">
        <v>2023</v>
      </c>
      <c r="Z171" s="220" t="s">
        <v>23</v>
      </c>
    </row>
    <row r="172" spans="1:26" hidden="1" x14ac:dyDescent="0.25">
      <c r="A172" s="218" t="s">
        <v>2335</v>
      </c>
      <c r="B172" s="220" t="s">
        <v>23</v>
      </c>
      <c r="C172" s="216" t="s">
        <v>984</v>
      </c>
      <c r="D172" s="218" t="s">
        <v>1935</v>
      </c>
      <c r="E172" s="217">
        <v>45266</v>
      </c>
      <c r="F172" s="228" t="s">
        <v>2119</v>
      </c>
      <c r="G172" s="237" t="s">
        <v>853</v>
      </c>
      <c r="H172" s="216" t="s">
        <v>852</v>
      </c>
      <c r="I172" s="229" t="s">
        <v>853</v>
      </c>
      <c r="J172" s="216" t="s">
        <v>853</v>
      </c>
      <c r="K172" s="237" t="s">
        <v>2382</v>
      </c>
      <c r="L172" s="223">
        <v>4211381</v>
      </c>
      <c r="M172" s="223" t="s">
        <v>2388</v>
      </c>
      <c r="N172" s="216" t="s">
        <v>781</v>
      </c>
      <c r="O172" s="216" t="s">
        <v>1521</v>
      </c>
      <c r="P172" s="249"/>
      <c r="Q172" s="222" t="s">
        <v>2394</v>
      </c>
      <c r="R172" s="216" t="s">
        <v>94</v>
      </c>
      <c r="S172" s="216">
        <v>725</v>
      </c>
      <c r="T172" s="217">
        <v>45046</v>
      </c>
      <c r="U172" s="222"/>
      <c r="V172" s="222"/>
      <c r="W172" s="251" t="s">
        <v>734</v>
      </c>
      <c r="Y172" s="216">
        <v>2023</v>
      </c>
      <c r="Z172" s="220" t="s">
        <v>23</v>
      </c>
    </row>
    <row r="173" spans="1:26" hidden="1" x14ac:dyDescent="0.25">
      <c r="A173" s="218" t="s">
        <v>2336</v>
      </c>
      <c r="B173" s="220" t="s">
        <v>23</v>
      </c>
      <c r="C173" s="216" t="s">
        <v>864</v>
      </c>
      <c r="D173" s="218" t="s">
        <v>1936</v>
      </c>
      <c r="E173" s="217">
        <v>45267</v>
      </c>
      <c r="F173" s="224" t="s">
        <v>2120</v>
      </c>
      <c r="G173" s="237" t="s">
        <v>853</v>
      </c>
      <c r="H173" s="216" t="s">
        <v>852</v>
      </c>
      <c r="I173" s="229" t="s">
        <v>853</v>
      </c>
      <c r="J173" s="216" t="s">
        <v>853</v>
      </c>
      <c r="K173" s="237" t="s">
        <v>2379</v>
      </c>
      <c r="L173" s="223">
        <v>598134203</v>
      </c>
      <c r="M173" s="223">
        <v>4091064</v>
      </c>
      <c r="N173" s="216" t="s">
        <v>781</v>
      </c>
      <c r="O173" s="216" t="s">
        <v>1521</v>
      </c>
      <c r="P173" s="249"/>
      <c r="Q173" s="222" t="s">
        <v>2395</v>
      </c>
      <c r="R173" s="216" t="s">
        <v>27</v>
      </c>
      <c r="S173" s="216">
        <v>160</v>
      </c>
      <c r="T173" s="217">
        <v>45046</v>
      </c>
      <c r="U173" s="222"/>
      <c r="V173" s="222"/>
      <c r="W173" s="250" t="s">
        <v>1868</v>
      </c>
      <c r="Y173" s="216">
        <v>2023</v>
      </c>
      <c r="Z173" s="220" t="s">
        <v>23</v>
      </c>
    </row>
    <row r="174" spans="1:26" hidden="1" x14ac:dyDescent="0.25">
      <c r="A174" s="218" t="s">
        <v>2337</v>
      </c>
      <c r="B174" s="220" t="s">
        <v>23</v>
      </c>
      <c r="C174" s="216" t="s">
        <v>984</v>
      </c>
      <c r="D174" s="218" t="s">
        <v>1937</v>
      </c>
      <c r="E174" s="217">
        <v>45267</v>
      </c>
      <c r="F174" s="220" t="s">
        <v>2121</v>
      </c>
      <c r="G174" s="237" t="s">
        <v>853</v>
      </c>
      <c r="H174" s="216" t="s">
        <v>852</v>
      </c>
      <c r="I174" s="229" t="s">
        <v>853</v>
      </c>
      <c r="J174" s="216" t="s">
        <v>853</v>
      </c>
      <c r="K174" s="237" t="s">
        <v>2382</v>
      </c>
      <c r="L174" s="223">
        <v>5488018</v>
      </c>
      <c r="M174" s="223">
        <v>201758</v>
      </c>
      <c r="N174" s="216" t="s">
        <v>781</v>
      </c>
      <c r="O174" s="216" t="s">
        <v>1521</v>
      </c>
      <c r="P174" s="249"/>
      <c r="Q174" s="222" t="s">
        <v>2396</v>
      </c>
      <c r="R174" s="216" t="s">
        <v>1225</v>
      </c>
      <c r="S174" s="216">
        <v>720</v>
      </c>
      <c r="T174" s="217">
        <v>45046</v>
      </c>
      <c r="U174" s="222"/>
      <c r="V174" s="222"/>
      <c r="W174" s="250" t="s">
        <v>734</v>
      </c>
      <c r="Y174" s="216">
        <v>2023</v>
      </c>
      <c r="Z174" s="220" t="s">
        <v>23</v>
      </c>
    </row>
    <row r="175" spans="1:26" hidden="1" x14ac:dyDescent="0.25">
      <c r="A175" s="218" t="s">
        <v>2338</v>
      </c>
      <c r="B175" s="220" t="s">
        <v>23</v>
      </c>
      <c r="C175" s="216" t="s">
        <v>1216</v>
      </c>
      <c r="D175" s="218" t="s">
        <v>883</v>
      </c>
      <c r="E175" s="217">
        <v>45280</v>
      </c>
      <c r="F175" s="220" t="s">
        <v>1231</v>
      </c>
      <c r="G175" s="237" t="s">
        <v>853</v>
      </c>
      <c r="H175" s="216" t="s">
        <v>852</v>
      </c>
      <c r="I175" s="229" t="s">
        <v>853</v>
      </c>
      <c r="J175" s="216" t="s">
        <v>853</v>
      </c>
      <c r="K175" s="237" t="s">
        <v>2384</v>
      </c>
      <c r="L175" s="223">
        <v>8243710</v>
      </c>
      <c r="M175" s="223">
        <v>1164327</v>
      </c>
      <c r="N175" s="216" t="s">
        <v>781</v>
      </c>
      <c r="O175" s="216" t="s">
        <v>1521</v>
      </c>
      <c r="P175" s="249"/>
      <c r="Q175" s="222" t="s">
        <v>2397</v>
      </c>
      <c r="R175" s="216" t="s">
        <v>1523</v>
      </c>
      <c r="S175" s="216">
        <v>526</v>
      </c>
      <c r="T175" s="217">
        <v>45046</v>
      </c>
      <c r="U175" s="222"/>
      <c r="V175" s="222"/>
      <c r="W175" s="250" t="s">
        <v>734</v>
      </c>
      <c r="Y175" s="216">
        <v>2023</v>
      </c>
      <c r="Z175" s="220" t="s">
        <v>23</v>
      </c>
    </row>
    <row r="176" spans="1:26" hidden="1" x14ac:dyDescent="0.25">
      <c r="A176" s="218" t="s">
        <v>2339</v>
      </c>
      <c r="B176" s="220" t="s">
        <v>23</v>
      </c>
      <c r="C176" s="216" t="s">
        <v>984</v>
      </c>
      <c r="D176" s="218" t="s">
        <v>1233</v>
      </c>
      <c r="E176" s="217">
        <v>45287</v>
      </c>
      <c r="F176" s="220" t="s">
        <v>2122</v>
      </c>
      <c r="G176" s="237" t="s">
        <v>853</v>
      </c>
      <c r="H176" s="216" t="s">
        <v>852</v>
      </c>
      <c r="I176" s="229" t="s">
        <v>853</v>
      </c>
      <c r="J176" s="216" t="s">
        <v>853</v>
      </c>
      <c r="K176" s="237" t="s">
        <v>2382</v>
      </c>
      <c r="L176" s="223">
        <v>7103799</v>
      </c>
      <c r="M176" s="223">
        <v>263048</v>
      </c>
      <c r="N176" s="216" t="s">
        <v>781</v>
      </c>
      <c r="O176" s="216" t="s">
        <v>1521</v>
      </c>
      <c r="P176" s="249"/>
      <c r="Q176" s="222" t="s">
        <v>2398</v>
      </c>
      <c r="R176" s="216" t="s">
        <v>1523</v>
      </c>
      <c r="S176" s="216">
        <v>734</v>
      </c>
      <c r="T176" s="217">
        <v>45046</v>
      </c>
      <c r="U176" s="222"/>
      <c r="V176" s="222"/>
      <c r="W176" s="250" t="s">
        <v>734</v>
      </c>
      <c r="Y176" s="216">
        <v>2023</v>
      </c>
      <c r="Z176" s="220" t="s">
        <v>23</v>
      </c>
    </row>
    <row r="177" spans="1:26" hidden="1" x14ac:dyDescent="0.25">
      <c r="A177" s="220" t="s">
        <v>2340</v>
      </c>
      <c r="B177" s="220" t="s">
        <v>23</v>
      </c>
      <c r="C177" s="220" t="s">
        <v>1008</v>
      </c>
      <c r="D177" s="216" t="s">
        <v>1938</v>
      </c>
      <c r="E177" s="230">
        <v>45261</v>
      </c>
      <c r="F177" s="220" t="s">
        <v>2123</v>
      </c>
      <c r="G177" s="237" t="s">
        <v>1004</v>
      </c>
      <c r="H177" s="231" t="s">
        <v>1011</v>
      </c>
      <c r="I177" s="232" t="s">
        <v>1004</v>
      </c>
      <c r="J177" s="231" t="s">
        <v>2167</v>
      </c>
      <c r="K177" s="237" t="s">
        <v>2385</v>
      </c>
      <c r="L177" s="233">
        <v>737631922</v>
      </c>
      <c r="M177" s="227">
        <v>737631922</v>
      </c>
      <c r="N177" s="216" t="s">
        <v>781</v>
      </c>
      <c r="O177" s="216" t="s">
        <v>1521</v>
      </c>
      <c r="P177" s="249"/>
      <c r="Q177" s="252" t="s">
        <v>2399</v>
      </c>
      <c r="R177" s="216" t="s">
        <v>94</v>
      </c>
      <c r="S177" s="216">
        <v>29</v>
      </c>
      <c r="T177" s="222">
        <v>-637.93103448275861</v>
      </c>
      <c r="U177" s="222">
        <v>-637.93103448275861</v>
      </c>
      <c r="V177" s="222">
        <v>-637.93103448275861</v>
      </c>
      <c r="W177" s="250" t="s">
        <v>2414</v>
      </c>
      <c r="X177" s="216">
        <v>2023</v>
      </c>
      <c r="Y177" s="234">
        <v>45076</v>
      </c>
      <c r="Z177" s="220" t="s">
        <v>23</v>
      </c>
    </row>
    <row r="178" spans="1:26" x14ac:dyDescent="0.25">
      <c r="A178" s="216" t="s">
        <v>2341</v>
      </c>
      <c r="B178" s="220" t="s">
        <v>30</v>
      </c>
      <c r="C178" s="216" t="s">
        <v>49</v>
      </c>
      <c r="D178" s="220" t="s">
        <v>1939</v>
      </c>
      <c r="E178" s="217">
        <v>45315</v>
      </c>
      <c r="F178" s="225" t="s">
        <v>2124</v>
      </c>
      <c r="G178" s="237" t="s">
        <v>1518</v>
      </c>
      <c r="H178" s="216" t="s">
        <v>52</v>
      </c>
      <c r="I178" s="238" t="s">
        <v>53</v>
      </c>
      <c r="J178" s="216" t="s">
        <v>1519</v>
      </c>
      <c r="K178" s="237">
        <v>80111600</v>
      </c>
      <c r="L178" s="221">
        <v>3670921</v>
      </c>
      <c r="M178" s="240">
        <v>41236679</v>
      </c>
      <c r="N178" s="216" t="s">
        <v>54</v>
      </c>
      <c r="O178" s="216" t="s">
        <v>1520</v>
      </c>
      <c r="P178" s="220">
        <v>66856994</v>
      </c>
      <c r="Q178" s="216" t="s">
        <v>2401</v>
      </c>
      <c r="R178" s="216" t="s">
        <v>1523</v>
      </c>
      <c r="S178" s="216">
        <v>341</v>
      </c>
      <c r="T178" s="217">
        <v>45315</v>
      </c>
      <c r="U178" s="217">
        <v>45656</v>
      </c>
      <c r="V178" s="217"/>
      <c r="W178" s="218" t="s">
        <v>28</v>
      </c>
      <c r="X178" s="220" t="s">
        <v>2527</v>
      </c>
      <c r="Y178" s="218">
        <v>2024</v>
      </c>
      <c r="Z178" s="220" t="s">
        <v>30</v>
      </c>
    </row>
    <row r="179" spans="1:26" x14ac:dyDescent="0.25">
      <c r="A179" s="216" t="s">
        <v>2342</v>
      </c>
      <c r="B179" s="220" t="s">
        <v>30</v>
      </c>
      <c r="C179" s="216" t="s">
        <v>49</v>
      </c>
      <c r="D179" s="220" t="s">
        <v>1024</v>
      </c>
      <c r="E179" s="217">
        <v>45315</v>
      </c>
      <c r="F179" s="225" t="s">
        <v>2125</v>
      </c>
      <c r="G179" s="237" t="s">
        <v>1518</v>
      </c>
      <c r="H179" s="216" t="s">
        <v>52</v>
      </c>
      <c r="I179" s="238" t="s">
        <v>53</v>
      </c>
      <c r="J179" s="216" t="s">
        <v>1519</v>
      </c>
      <c r="K179" s="237">
        <v>80111600</v>
      </c>
      <c r="L179" s="221">
        <v>3670921</v>
      </c>
      <c r="M179" s="240">
        <v>41236679</v>
      </c>
      <c r="N179" s="216" t="s">
        <v>54</v>
      </c>
      <c r="O179" s="216" t="s">
        <v>1520</v>
      </c>
      <c r="P179" s="220">
        <v>1088269571</v>
      </c>
      <c r="Q179" s="216" t="s">
        <v>2401</v>
      </c>
      <c r="R179" s="216" t="s">
        <v>1523</v>
      </c>
      <c r="S179" s="216">
        <v>341</v>
      </c>
      <c r="T179" s="217">
        <v>45315</v>
      </c>
      <c r="U179" s="217">
        <v>45656</v>
      </c>
      <c r="V179" s="217"/>
      <c r="W179" s="218" t="s">
        <v>28</v>
      </c>
      <c r="X179" s="220" t="s">
        <v>2528</v>
      </c>
      <c r="Y179" s="218">
        <v>2024</v>
      </c>
      <c r="Z179" s="220" t="s">
        <v>30</v>
      </c>
    </row>
    <row r="180" spans="1:26" x14ac:dyDescent="0.25">
      <c r="A180" s="216" t="s">
        <v>2343</v>
      </c>
      <c r="B180" s="220" t="s">
        <v>30</v>
      </c>
      <c r="C180" s="216" t="s">
        <v>49</v>
      </c>
      <c r="D180" s="216" t="s">
        <v>1069</v>
      </c>
      <c r="E180" s="217">
        <v>45330</v>
      </c>
      <c r="F180" s="225" t="s">
        <v>2126</v>
      </c>
      <c r="G180" s="237" t="s">
        <v>2168</v>
      </c>
      <c r="H180" s="216" t="s">
        <v>52</v>
      </c>
      <c r="I180" s="238" t="s">
        <v>53</v>
      </c>
      <c r="J180" s="216" t="s">
        <v>1519</v>
      </c>
      <c r="K180" s="237">
        <v>80111601</v>
      </c>
      <c r="L180" s="221">
        <v>2084129</v>
      </c>
      <c r="M180" s="240">
        <v>21813884</v>
      </c>
      <c r="N180" s="216" t="s">
        <v>54</v>
      </c>
      <c r="O180" s="216" t="s">
        <v>1520</v>
      </c>
      <c r="P180" s="219">
        <v>1113649727</v>
      </c>
      <c r="Q180" s="216" t="s">
        <v>2401</v>
      </c>
      <c r="R180" s="216" t="s">
        <v>1523</v>
      </c>
      <c r="S180" s="216">
        <v>326</v>
      </c>
      <c r="T180" s="217">
        <v>45330</v>
      </c>
      <c r="U180" s="217">
        <v>45343</v>
      </c>
      <c r="V180" s="217"/>
      <c r="W180" s="218" t="s">
        <v>28</v>
      </c>
      <c r="X180" s="247"/>
      <c r="Y180" s="218">
        <v>2024</v>
      </c>
      <c r="Z180" s="220" t="s">
        <v>30</v>
      </c>
    </row>
    <row r="181" spans="1:26" x14ac:dyDescent="0.25">
      <c r="A181" s="216" t="s">
        <v>2344</v>
      </c>
      <c r="B181" s="220" t="s">
        <v>30</v>
      </c>
      <c r="C181" s="216" t="s">
        <v>49</v>
      </c>
      <c r="D181" s="220" t="s">
        <v>729</v>
      </c>
      <c r="E181" s="217">
        <v>45330</v>
      </c>
      <c r="F181" s="225" t="s">
        <v>2127</v>
      </c>
      <c r="G181" s="237" t="s">
        <v>2168</v>
      </c>
      <c r="H181" s="216" t="s">
        <v>52</v>
      </c>
      <c r="I181" s="238" t="s">
        <v>53</v>
      </c>
      <c r="J181" s="216" t="s">
        <v>1519</v>
      </c>
      <c r="K181" s="237">
        <v>80111601</v>
      </c>
      <c r="L181" s="221">
        <v>3226850</v>
      </c>
      <c r="M181" s="240">
        <v>34742418</v>
      </c>
      <c r="N181" s="216" t="s">
        <v>54</v>
      </c>
      <c r="O181" s="216" t="s">
        <v>1520</v>
      </c>
      <c r="P181" s="242">
        <v>16114311</v>
      </c>
      <c r="Q181" s="216" t="s">
        <v>2401</v>
      </c>
      <c r="R181" s="216" t="s">
        <v>2405</v>
      </c>
      <c r="S181" s="216">
        <v>326</v>
      </c>
      <c r="T181" s="217">
        <v>45330</v>
      </c>
      <c r="U181" s="217">
        <v>45656</v>
      </c>
      <c r="V181" s="217"/>
      <c r="W181" s="218" t="s">
        <v>28</v>
      </c>
      <c r="X181" s="247"/>
      <c r="Y181" s="218">
        <v>2024</v>
      </c>
      <c r="Z181" s="220" t="s">
        <v>30</v>
      </c>
    </row>
    <row r="182" spans="1:26" x14ac:dyDescent="0.25">
      <c r="A182" s="216" t="s">
        <v>2345</v>
      </c>
      <c r="B182" s="220" t="s">
        <v>30</v>
      </c>
      <c r="C182" s="216" t="s">
        <v>49</v>
      </c>
      <c r="D182" s="224" t="s">
        <v>1514</v>
      </c>
      <c r="E182" s="217">
        <v>45331</v>
      </c>
      <c r="F182" s="225" t="s">
        <v>2128</v>
      </c>
      <c r="G182" s="237" t="s">
        <v>2168</v>
      </c>
      <c r="H182" s="216" t="s">
        <v>52</v>
      </c>
      <c r="I182" s="238" t="s">
        <v>53</v>
      </c>
      <c r="J182" s="216" t="s">
        <v>1519</v>
      </c>
      <c r="K182" s="237">
        <v>80111601</v>
      </c>
      <c r="L182" s="221">
        <v>3226850</v>
      </c>
      <c r="M182" s="240">
        <v>33774363</v>
      </c>
      <c r="N182" s="216" t="s">
        <v>54</v>
      </c>
      <c r="O182" s="216" t="s">
        <v>1520</v>
      </c>
      <c r="P182" s="219">
        <v>14192232</v>
      </c>
      <c r="Q182" s="216" t="s">
        <v>2401</v>
      </c>
      <c r="R182" s="216" t="s">
        <v>1523</v>
      </c>
      <c r="S182" s="216">
        <v>325</v>
      </c>
      <c r="T182" s="217">
        <v>45331</v>
      </c>
      <c r="U182" s="217">
        <v>45648</v>
      </c>
      <c r="V182" s="217"/>
      <c r="W182" s="218" t="s">
        <v>28</v>
      </c>
      <c r="X182" s="247"/>
      <c r="Y182" s="218">
        <v>2024</v>
      </c>
      <c r="Z182" s="220" t="s">
        <v>30</v>
      </c>
    </row>
    <row r="183" spans="1:26" x14ac:dyDescent="0.25">
      <c r="A183" s="216" t="s">
        <v>2346</v>
      </c>
      <c r="B183" s="220" t="s">
        <v>30</v>
      </c>
      <c r="C183" s="216" t="s">
        <v>49</v>
      </c>
      <c r="D183" s="216" t="s">
        <v>1014</v>
      </c>
      <c r="E183" s="217">
        <v>45334</v>
      </c>
      <c r="F183" s="225" t="s">
        <v>2129</v>
      </c>
      <c r="G183" s="237" t="s">
        <v>1518</v>
      </c>
      <c r="H183" s="216" t="s">
        <v>52</v>
      </c>
      <c r="I183" s="238" t="s">
        <v>53</v>
      </c>
      <c r="J183" s="216" t="s">
        <v>1519</v>
      </c>
      <c r="K183" s="237">
        <v>80111600</v>
      </c>
      <c r="L183" s="221">
        <v>4200744</v>
      </c>
      <c r="M183" s="240">
        <v>44667911</v>
      </c>
      <c r="N183" s="216" t="s">
        <v>54</v>
      </c>
      <c r="O183" s="216" t="s">
        <v>1520</v>
      </c>
      <c r="P183" s="219">
        <v>1039101346</v>
      </c>
      <c r="Q183" s="216" t="s">
        <v>2401</v>
      </c>
      <c r="R183" s="216" t="s">
        <v>1523</v>
      </c>
      <c r="S183" s="216">
        <v>326</v>
      </c>
      <c r="T183" s="217">
        <v>45334</v>
      </c>
      <c r="U183" s="217">
        <v>45656</v>
      </c>
      <c r="V183" s="217"/>
      <c r="W183" s="218" t="s">
        <v>28</v>
      </c>
      <c r="X183" s="247"/>
      <c r="Y183" s="218">
        <v>2024</v>
      </c>
      <c r="Z183" s="220" t="s">
        <v>30</v>
      </c>
    </row>
    <row r="184" spans="1:26" x14ac:dyDescent="0.25">
      <c r="A184" s="216" t="s">
        <v>2347</v>
      </c>
      <c r="B184" s="220" t="s">
        <v>30</v>
      </c>
      <c r="C184" s="216" t="s">
        <v>49</v>
      </c>
      <c r="D184" s="216" t="s">
        <v>798</v>
      </c>
      <c r="E184" s="217">
        <v>45334</v>
      </c>
      <c r="F184" s="225" t="s">
        <v>2130</v>
      </c>
      <c r="G184" s="237" t="s">
        <v>2168</v>
      </c>
      <c r="H184" s="216" t="s">
        <v>52</v>
      </c>
      <c r="I184" s="238" t="s">
        <v>53</v>
      </c>
      <c r="J184" s="216" t="s">
        <v>1519</v>
      </c>
      <c r="K184" s="237">
        <v>80111601</v>
      </c>
      <c r="L184" s="221">
        <v>1836238</v>
      </c>
      <c r="M184" s="240">
        <v>19219291</v>
      </c>
      <c r="N184" s="216" t="s">
        <v>54</v>
      </c>
      <c r="O184" s="216" t="s">
        <v>1520</v>
      </c>
      <c r="P184" s="219">
        <v>1003151799</v>
      </c>
      <c r="Q184" s="216" t="s">
        <v>2401</v>
      </c>
      <c r="R184" s="216" t="s">
        <v>1523</v>
      </c>
      <c r="S184" s="216">
        <v>322</v>
      </c>
      <c r="T184" s="217">
        <v>45334</v>
      </c>
      <c r="U184" s="217">
        <v>45651</v>
      </c>
      <c r="V184" s="217"/>
      <c r="W184" s="218" t="s">
        <v>28</v>
      </c>
      <c r="X184" s="247"/>
      <c r="Y184" s="218">
        <v>2024</v>
      </c>
      <c r="Z184" s="220" t="s">
        <v>30</v>
      </c>
    </row>
    <row r="185" spans="1:26" x14ac:dyDescent="0.25">
      <c r="A185" s="216" t="s">
        <v>2348</v>
      </c>
      <c r="B185" s="220" t="s">
        <v>30</v>
      </c>
      <c r="C185" s="216" t="s">
        <v>49</v>
      </c>
      <c r="D185" s="224" t="s">
        <v>1940</v>
      </c>
      <c r="E185" s="217">
        <v>45335</v>
      </c>
      <c r="F185" s="225" t="s">
        <v>2131</v>
      </c>
      <c r="G185" s="237" t="s">
        <v>2168</v>
      </c>
      <c r="H185" s="216" t="s">
        <v>52</v>
      </c>
      <c r="I185" s="238" t="s">
        <v>53</v>
      </c>
      <c r="J185" s="216" t="s">
        <v>1519</v>
      </c>
      <c r="K185" s="237">
        <v>80111601</v>
      </c>
      <c r="L185" s="221">
        <v>3226851</v>
      </c>
      <c r="M185" s="240">
        <v>33774373.799999997</v>
      </c>
      <c r="N185" s="216" t="s">
        <v>54</v>
      </c>
      <c r="O185" s="216" t="s">
        <v>1520</v>
      </c>
      <c r="P185" s="219">
        <v>1106768734</v>
      </c>
      <c r="Q185" s="216" t="s">
        <v>2401</v>
      </c>
      <c r="R185" s="216" t="s">
        <v>1523</v>
      </c>
      <c r="S185" s="216">
        <v>321</v>
      </c>
      <c r="T185" s="217">
        <v>45335</v>
      </c>
      <c r="U185" s="217">
        <v>45652</v>
      </c>
      <c r="V185" s="217"/>
      <c r="W185" s="218" t="s">
        <v>28</v>
      </c>
      <c r="X185" s="247"/>
      <c r="Y185" s="218">
        <v>2024</v>
      </c>
      <c r="Z185" s="220" t="s">
        <v>30</v>
      </c>
    </row>
    <row r="186" spans="1:26" x14ac:dyDescent="0.25">
      <c r="A186" s="216" t="s">
        <v>2349</v>
      </c>
      <c r="B186" s="220" t="s">
        <v>30</v>
      </c>
      <c r="C186" s="216" t="s">
        <v>49</v>
      </c>
      <c r="D186" s="220" t="s">
        <v>1941</v>
      </c>
      <c r="E186" s="217">
        <v>45335</v>
      </c>
      <c r="F186" s="225" t="s">
        <v>2132</v>
      </c>
      <c r="G186" s="237" t="s">
        <v>2168</v>
      </c>
      <c r="H186" s="216" t="s">
        <v>52</v>
      </c>
      <c r="I186" s="238" t="s">
        <v>53</v>
      </c>
      <c r="J186" s="216" t="s">
        <v>1519</v>
      </c>
      <c r="K186" s="237">
        <v>80111601</v>
      </c>
      <c r="L186" s="221">
        <v>1836238</v>
      </c>
      <c r="M186" s="240">
        <v>19464123</v>
      </c>
      <c r="N186" s="216" t="s">
        <v>54</v>
      </c>
      <c r="O186" s="216" t="s">
        <v>1520</v>
      </c>
      <c r="P186" s="220">
        <v>1058843433</v>
      </c>
      <c r="Q186" s="216" t="s">
        <v>2401</v>
      </c>
      <c r="R186" s="216" t="s">
        <v>2405</v>
      </c>
      <c r="S186" s="216">
        <v>321</v>
      </c>
      <c r="T186" s="217">
        <v>45335</v>
      </c>
      <c r="U186" s="217">
        <v>45656</v>
      </c>
      <c r="V186" s="217"/>
      <c r="W186" s="218" t="s">
        <v>28</v>
      </c>
      <c r="X186" s="247"/>
      <c r="Y186" s="218">
        <v>2024</v>
      </c>
      <c r="Z186" s="220" t="s">
        <v>30</v>
      </c>
    </row>
    <row r="187" spans="1:26" x14ac:dyDescent="0.25">
      <c r="A187" s="216" t="s">
        <v>2350</v>
      </c>
      <c r="B187" s="220" t="s">
        <v>30</v>
      </c>
      <c r="C187" s="216" t="s">
        <v>49</v>
      </c>
      <c r="D187" s="216" t="s">
        <v>1038</v>
      </c>
      <c r="E187" s="217">
        <v>45335</v>
      </c>
      <c r="F187" s="220" t="s">
        <v>2133</v>
      </c>
      <c r="G187" s="237" t="s">
        <v>2168</v>
      </c>
      <c r="H187" s="216" t="s">
        <v>52</v>
      </c>
      <c r="I187" s="238" t="s">
        <v>53</v>
      </c>
      <c r="J187" s="216" t="s">
        <v>1519</v>
      </c>
      <c r="K187" s="237">
        <v>80111601</v>
      </c>
      <c r="L187" s="223">
        <v>1836238</v>
      </c>
      <c r="M187" s="240">
        <v>19464123</v>
      </c>
      <c r="N187" s="216" t="s">
        <v>54</v>
      </c>
      <c r="O187" s="216" t="s">
        <v>1520</v>
      </c>
      <c r="P187" s="219">
        <v>10174606</v>
      </c>
      <c r="Q187" s="216" t="s">
        <v>2401</v>
      </c>
      <c r="R187" s="216" t="s">
        <v>2405</v>
      </c>
      <c r="S187" s="216">
        <v>321</v>
      </c>
      <c r="T187" s="217">
        <v>45335</v>
      </c>
      <c r="U187" s="217">
        <v>45656</v>
      </c>
      <c r="V187" s="217"/>
      <c r="W187" s="218" t="s">
        <v>28</v>
      </c>
      <c r="X187" s="247"/>
      <c r="Y187" s="218">
        <v>2024</v>
      </c>
      <c r="Z187" s="220" t="s">
        <v>30</v>
      </c>
    </row>
    <row r="188" spans="1:26" x14ac:dyDescent="0.25">
      <c r="A188" s="216" t="s">
        <v>2351</v>
      </c>
      <c r="B188" s="220" t="s">
        <v>30</v>
      </c>
      <c r="C188" s="216" t="s">
        <v>49</v>
      </c>
      <c r="D188" s="216" t="s">
        <v>1942</v>
      </c>
      <c r="E188" s="217">
        <v>45335</v>
      </c>
      <c r="F188" s="225" t="s">
        <v>2134</v>
      </c>
      <c r="G188" s="237" t="s">
        <v>1518</v>
      </c>
      <c r="H188" s="216" t="s">
        <v>52</v>
      </c>
      <c r="I188" s="238" t="s">
        <v>53</v>
      </c>
      <c r="J188" s="216" t="s">
        <v>1519</v>
      </c>
      <c r="K188" s="237">
        <v>80111600</v>
      </c>
      <c r="L188" s="221">
        <v>4200744</v>
      </c>
      <c r="M188" s="240">
        <v>44527886</v>
      </c>
      <c r="N188" s="216" t="s">
        <v>54</v>
      </c>
      <c r="O188" s="216" t="s">
        <v>1520</v>
      </c>
      <c r="P188" s="219">
        <v>1038767511</v>
      </c>
      <c r="Q188" s="216" t="s">
        <v>2401</v>
      </c>
      <c r="R188" s="216" t="s">
        <v>27</v>
      </c>
      <c r="S188" s="216">
        <v>321</v>
      </c>
      <c r="T188" s="217">
        <v>45335</v>
      </c>
      <c r="U188" s="217">
        <v>45656</v>
      </c>
      <c r="V188" s="217"/>
      <c r="W188" s="218" t="s">
        <v>28</v>
      </c>
      <c r="X188" s="247"/>
      <c r="Y188" s="218">
        <v>2024</v>
      </c>
      <c r="Z188" s="220" t="s">
        <v>30</v>
      </c>
    </row>
    <row r="189" spans="1:26" x14ac:dyDescent="0.25">
      <c r="A189" s="216" t="s">
        <v>2352</v>
      </c>
      <c r="B189" s="220" t="s">
        <v>30</v>
      </c>
      <c r="C189" s="216" t="s">
        <v>49</v>
      </c>
      <c r="D189" s="216" t="s">
        <v>1035</v>
      </c>
      <c r="E189" s="217">
        <v>45336</v>
      </c>
      <c r="F189" s="225" t="s">
        <v>2135</v>
      </c>
      <c r="G189" s="237" t="s">
        <v>2168</v>
      </c>
      <c r="H189" s="216" t="s">
        <v>52</v>
      </c>
      <c r="I189" s="238" t="s">
        <v>53</v>
      </c>
      <c r="J189" s="216" t="s">
        <v>1519</v>
      </c>
      <c r="K189" s="237">
        <v>80111601</v>
      </c>
      <c r="L189" s="221">
        <v>1836238</v>
      </c>
      <c r="M189" s="248">
        <v>19402915</v>
      </c>
      <c r="N189" s="216" t="s">
        <v>54</v>
      </c>
      <c r="O189" s="216" t="s">
        <v>1520</v>
      </c>
      <c r="P189" s="219">
        <v>1002955223</v>
      </c>
      <c r="Q189" s="216" t="s">
        <v>2401</v>
      </c>
      <c r="R189" s="216" t="s">
        <v>2405</v>
      </c>
      <c r="S189" s="216">
        <v>320</v>
      </c>
      <c r="T189" s="217">
        <v>45336</v>
      </c>
      <c r="U189" s="217">
        <v>45656</v>
      </c>
      <c r="V189" s="217"/>
      <c r="W189" s="218" t="s">
        <v>28</v>
      </c>
      <c r="X189" s="247"/>
      <c r="Y189" s="218">
        <v>2024</v>
      </c>
      <c r="Z189" s="220" t="s">
        <v>30</v>
      </c>
    </row>
    <row r="190" spans="1:26" x14ac:dyDescent="0.25">
      <c r="A190" s="216" t="s">
        <v>2353</v>
      </c>
      <c r="B190" s="220" t="s">
        <v>30</v>
      </c>
      <c r="C190" s="216" t="s">
        <v>49</v>
      </c>
      <c r="D190" s="220" t="s">
        <v>1048</v>
      </c>
      <c r="E190" s="217">
        <v>45336</v>
      </c>
      <c r="F190" s="225" t="s">
        <v>2136</v>
      </c>
      <c r="G190" s="237" t="s">
        <v>2168</v>
      </c>
      <c r="H190" s="216" t="s">
        <v>52</v>
      </c>
      <c r="I190" s="238" t="s">
        <v>53</v>
      </c>
      <c r="J190" s="216" t="s">
        <v>1519</v>
      </c>
      <c r="K190" s="237">
        <v>80111601</v>
      </c>
      <c r="L190" s="221">
        <v>1836238</v>
      </c>
      <c r="M190" s="240">
        <v>19402915</v>
      </c>
      <c r="N190" s="216" t="s">
        <v>54</v>
      </c>
      <c r="O190" s="216" t="s">
        <v>1520</v>
      </c>
      <c r="P190" s="220">
        <v>30226131</v>
      </c>
      <c r="Q190" s="216" t="s">
        <v>2401</v>
      </c>
      <c r="R190" s="216" t="s">
        <v>2405</v>
      </c>
      <c r="S190" s="216">
        <v>320</v>
      </c>
      <c r="T190" s="217">
        <v>45336</v>
      </c>
      <c r="U190" s="217">
        <v>45656</v>
      </c>
      <c r="V190" s="217"/>
      <c r="W190" s="218" t="s">
        <v>28</v>
      </c>
      <c r="X190" s="247"/>
      <c r="Y190" s="218">
        <v>2024</v>
      </c>
      <c r="Z190" s="220" t="s">
        <v>30</v>
      </c>
    </row>
    <row r="191" spans="1:26" x14ac:dyDescent="0.25">
      <c r="A191" s="216" t="s">
        <v>2354</v>
      </c>
      <c r="B191" s="220" t="s">
        <v>30</v>
      </c>
      <c r="C191" s="216" t="s">
        <v>49</v>
      </c>
      <c r="D191" s="224" t="s">
        <v>1943</v>
      </c>
      <c r="E191" s="217">
        <v>45336</v>
      </c>
      <c r="F191" s="225" t="s">
        <v>2137</v>
      </c>
      <c r="G191" s="237" t="s">
        <v>1518</v>
      </c>
      <c r="H191" s="216" t="s">
        <v>52</v>
      </c>
      <c r="I191" s="238" t="s">
        <v>53</v>
      </c>
      <c r="J191" s="216" t="s">
        <v>1519</v>
      </c>
      <c r="K191" s="237">
        <v>80111600</v>
      </c>
      <c r="L191" s="221">
        <v>5106004</v>
      </c>
      <c r="M191" s="240">
        <v>53953442</v>
      </c>
      <c r="N191" s="216" t="s">
        <v>54</v>
      </c>
      <c r="O191" s="216" t="s">
        <v>1520</v>
      </c>
      <c r="P191" s="219">
        <v>3482475</v>
      </c>
      <c r="Q191" s="216" t="s">
        <v>2401</v>
      </c>
      <c r="R191" s="216" t="s">
        <v>27</v>
      </c>
      <c r="S191" s="216">
        <v>320</v>
      </c>
      <c r="T191" s="250">
        <v>45336</v>
      </c>
      <c r="U191" s="217">
        <v>45656</v>
      </c>
      <c r="V191" s="217"/>
      <c r="W191" s="218" t="s">
        <v>28</v>
      </c>
      <c r="X191" s="247"/>
      <c r="Y191" s="218">
        <v>2024</v>
      </c>
      <c r="Z191" s="220" t="s">
        <v>30</v>
      </c>
    </row>
    <row r="192" spans="1:26" x14ac:dyDescent="0.25">
      <c r="A192" s="216" t="s">
        <v>2355</v>
      </c>
      <c r="B192" s="220" t="s">
        <v>30</v>
      </c>
      <c r="C192" s="216" t="s">
        <v>49</v>
      </c>
      <c r="D192" s="216" t="s">
        <v>530</v>
      </c>
      <c r="E192" s="217">
        <v>45337</v>
      </c>
      <c r="F192" s="225" t="s">
        <v>2138</v>
      </c>
      <c r="G192" s="237" t="s">
        <v>1518</v>
      </c>
      <c r="H192" s="216" t="s">
        <v>52</v>
      </c>
      <c r="I192" s="238" t="s">
        <v>53</v>
      </c>
      <c r="J192" s="216" t="s">
        <v>1519</v>
      </c>
      <c r="K192" s="237">
        <v>80111600</v>
      </c>
      <c r="L192" s="221">
        <v>5693195</v>
      </c>
      <c r="M192" s="240">
        <v>59968321</v>
      </c>
      <c r="N192" s="216" t="s">
        <v>54</v>
      </c>
      <c r="O192" s="216" t="s">
        <v>1520</v>
      </c>
      <c r="P192" s="219">
        <v>24340774</v>
      </c>
      <c r="Q192" s="216" t="s">
        <v>2401</v>
      </c>
      <c r="R192" s="216" t="s">
        <v>27</v>
      </c>
      <c r="S192" s="216">
        <v>319</v>
      </c>
      <c r="T192" s="217">
        <v>45337</v>
      </c>
      <c r="U192" s="217">
        <v>45656</v>
      </c>
      <c r="V192" s="217"/>
      <c r="W192" s="218" t="s">
        <v>28</v>
      </c>
      <c r="X192" s="247"/>
      <c r="Y192" s="218">
        <v>2024</v>
      </c>
      <c r="Z192" s="220" t="s">
        <v>30</v>
      </c>
    </row>
    <row r="193" spans="1:26" x14ac:dyDescent="0.25">
      <c r="A193" s="216" t="s">
        <v>2356</v>
      </c>
      <c r="B193" s="220" t="s">
        <v>30</v>
      </c>
      <c r="C193" s="216" t="s">
        <v>49</v>
      </c>
      <c r="D193" s="216" t="s">
        <v>1944</v>
      </c>
      <c r="E193" s="217">
        <v>45338</v>
      </c>
      <c r="F193" s="225" t="s">
        <v>2139</v>
      </c>
      <c r="G193" s="237" t="s">
        <v>2168</v>
      </c>
      <c r="H193" s="216" t="s">
        <v>52</v>
      </c>
      <c r="I193" s="238" t="s">
        <v>53</v>
      </c>
      <c r="J193" s="216" t="s">
        <v>1519</v>
      </c>
      <c r="K193" s="237">
        <v>80111601</v>
      </c>
      <c r="L193" s="221">
        <v>1836238</v>
      </c>
      <c r="M193" s="240">
        <v>19280499</v>
      </c>
      <c r="N193" s="216" t="s">
        <v>54</v>
      </c>
      <c r="O193" s="216" t="s">
        <v>1520</v>
      </c>
      <c r="P193" s="219">
        <v>1000383853</v>
      </c>
      <c r="Q193" s="216" t="s">
        <v>2401</v>
      </c>
      <c r="R193" s="216" t="s">
        <v>2405</v>
      </c>
      <c r="S193" s="216">
        <v>318</v>
      </c>
      <c r="T193" s="217">
        <v>45338</v>
      </c>
      <c r="U193" s="217">
        <v>45656</v>
      </c>
      <c r="V193" s="217"/>
      <c r="W193" s="218" t="s">
        <v>28</v>
      </c>
      <c r="X193" s="247"/>
      <c r="Y193" s="218">
        <v>2024</v>
      </c>
      <c r="Z193" s="220" t="s">
        <v>30</v>
      </c>
    </row>
    <row r="194" spans="1:26" x14ac:dyDescent="0.25">
      <c r="A194" s="216" t="s">
        <v>2357</v>
      </c>
      <c r="B194" s="220" t="s">
        <v>30</v>
      </c>
      <c r="C194" s="216" t="s">
        <v>49</v>
      </c>
      <c r="D194" s="220" t="s">
        <v>1043</v>
      </c>
      <c r="E194" s="217">
        <v>45338</v>
      </c>
      <c r="F194" s="225" t="s">
        <v>2140</v>
      </c>
      <c r="G194" s="237" t="s">
        <v>2168</v>
      </c>
      <c r="H194" s="216" t="s">
        <v>52</v>
      </c>
      <c r="I194" s="238" t="s">
        <v>53</v>
      </c>
      <c r="J194" s="216" t="s">
        <v>1519</v>
      </c>
      <c r="K194" s="237">
        <v>80111601</v>
      </c>
      <c r="L194" s="221">
        <v>1836238</v>
      </c>
      <c r="M194" s="240">
        <v>19280499</v>
      </c>
      <c r="N194" s="216" t="s">
        <v>54</v>
      </c>
      <c r="O194" s="216" t="s">
        <v>1520</v>
      </c>
      <c r="P194" s="242">
        <v>98677389</v>
      </c>
      <c r="Q194" s="216" t="s">
        <v>2401</v>
      </c>
      <c r="R194" s="216" t="s">
        <v>2405</v>
      </c>
      <c r="S194" s="216">
        <v>318</v>
      </c>
      <c r="T194" s="217">
        <v>45338</v>
      </c>
      <c r="U194" s="217">
        <v>45656</v>
      </c>
      <c r="V194" s="217"/>
      <c r="W194" s="218" t="s">
        <v>28</v>
      </c>
      <c r="X194" s="247"/>
      <c r="Y194" s="218">
        <v>2024</v>
      </c>
      <c r="Z194" s="220" t="s">
        <v>30</v>
      </c>
    </row>
    <row r="195" spans="1:26" x14ac:dyDescent="0.25">
      <c r="A195" s="216" t="s">
        <v>2358</v>
      </c>
      <c r="B195" s="220" t="s">
        <v>30</v>
      </c>
      <c r="C195" s="216" t="s">
        <v>49</v>
      </c>
      <c r="D195" s="216" t="s">
        <v>1032</v>
      </c>
      <c r="E195" s="217">
        <v>45338</v>
      </c>
      <c r="F195" s="225" t="s">
        <v>2141</v>
      </c>
      <c r="G195" s="237" t="s">
        <v>2168</v>
      </c>
      <c r="H195" s="216" t="s">
        <v>52</v>
      </c>
      <c r="I195" s="238" t="s">
        <v>53</v>
      </c>
      <c r="J195" s="216" t="s">
        <v>1519</v>
      </c>
      <c r="K195" s="237">
        <v>80111601</v>
      </c>
      <c r="L195" s="221">
        <v>1836238</v>
      </c>
      <c r="M195" s="248">
        <v>19280499</v>
      </c>
      <c r="N195" s="216" t="s">
        <v>54</v>
      </c>
      <c r="O195" s="216" t="s">
        <v>1520</v>
      </c>
      <c r="P195" s="219">
        <v>16113291</v>
      </c>
      <c r="Q195" s="216" t="s">
        <v>2401</v>
      </c>
      <c r="R195" s="216" t="s">
        <v>2405</v>
      </c>
      <c r="S195" s="216">
        <v>320</v>
      </c>
      <c r="T195" s="217">
        <v>45333</v>
      </c>
      <c r="U195" s="217">
        <v>45656</v>
      </c>
      <c r="V195" s="217"/>
      <c r="W195" s="218" t="s">
        <v>28</v>
      </c>
      <c r="X195" s="247"/>
      <c r="Y195" s="218">
        <v>2024</v>
      </c>
      <c r="Z195" s="220" t="s">
        <v>30</v>
      </c>
    </row>
    <row r="196" spans="1:26" x14ac:dyDescent="0.25">
      <c r="A196" s="216" t="s">
        <v>2282</v>
      </c>
      <c r="B196" s="220" t="s">
        <v>30</v>
      </c>
      <c r="C196" s="216" t="s">
        <v>49</v>
      </c>
      <c r="D196" s="216" t="s">
        <v>1945</v>
      </c>
      <c r="E196" s="217">
        <v>45338</v>
      </c>
      <c r="F196" s="225" t="s">
        <v>2142</v>
      </c>
      <c r="G196" s="237" t="s">
        <v>2168</v>
      </c>
      <c r="H196" s="216" t="s">
        <v>52</v>
      </c>
      <c r="I196" s="238" t="s">
        <v>53</v>
      </c>
      <c r="J196" s="216" t="s">
        <v>1519</v>
      </c>
      <c r="K196" s="237">
        <v>80111601</v>
      </c>
      <c r="L196" s="221">
        <v>1836238</v>
      </c>
      <c r="M196" s="253">
        <v>19280499</v>
      </c>
      <c r="N196" s="216" t="s">
        <v>54</v>
      </c>
      <c r="O196" s="216" t="s">
        <v>1520</v>
      </c>
      <c r="P196" s="219">
        <v>1128628253</v>
      </c>
      <c r="Q196" s="216" t="s">
        <v>2401</v>
      </c>
      <c r="R196" s="216" t="s">
        <v>336</v>
      </c>
      <c r="S196" s="216">
        <v>318</v>
      </c>
      <c r="T196" s="217">
        <v>45338</v>
      </c>
      <c r="U196" s="217" t="s">
        <v>2408</v>
      </c>
      <c r="V196" s="217"/>
      <c r="W196" s="218" t="s">
        <v>28</v>
      </c>
      <c r="X196" s="247"/>
      <c r="Y196" s="218">
        <v>2024</v>
      </c>
      <c r="Z196" s="220" t="s">
        <v>30</v>
      </c>
    </row>
    <row r="197" spans="1:26" x14ac:dyDescent="0.25">
      <c r="A197" s="216" t="s">
        <v>2359</v>
      </c>
      <c r="B197" s="220" t="s">
        <v>30</v>
      </c>
      <c r="C197" s="216" t="s">
        <v>49</v>
      </c>
      <c r="D197" s="216" t="s">
        <v>1072</v>
      </c>
      <c r="E197" s="217">
        <v>45344</v>
      </c>
      <c r="F197" s="225" t="s">
        <v>2143</v>
      </c>
      <c r="G197" s="237" t="s">
        <v>1518</v>
      </c>
      <c r="H197" s="216" t="s">
        <v>52</v>
      </c>
      <c r="I197" s="238" t="s">
        <v>53</v>
      </c>
      <c r="J197" s="216" t="s">
        <v>1519</v>
      </c>
      <c r="K197" s="237">
        <v>80111600</v>
      </c>
      <c r="L197" s="221">
        <v>4200744</v>
      </c>
      <c r="M197" s="240">
        <v>43267663</v>
      </c>
      <c r="N197" s="216" t="s">
        <v>54</v>
      </c>
      <c r="O197" s="216" t="s">
        <v>1520</v>
      </c>
      <c r="P197" s="219">
        <v>24339448</v>
      </c>
      <c r="Q197" s="216" t="s">
        <v>2401</v>
      </c>
      <c r="R197" s="216" t="s">
        <v>2405</v>
      </c>
      <c r="S197" s="216">
        <v>302</v>
      </c>
      <c r="T197" s="217">
        <v>45344</v>
      </c>
      <c r="U197" s="217">
        <v>45656</v>
      </c>
      <c r="V197" s="217"/>
      <c r="W197" s="218" t="s">
        <v>28</v>
      </c>
      <c r="X197" s="247"/>
      <c r="Y197" s="218">
        <v>2024</v>
      </c>
      <c r="Z197" s="220" t="s">
        <v>30</v>
      </c>
    </row>
    <row r="198" spans="1:26" x14ac:dyDescent="0.25">
      <c r="A198" s="216" t="s">
        <v>2360</v>
      </c>
      <c r="B198" s="220" t="s">
        <v>30</v>
      </c>
      <c r="C198" s="216" t="s">
        <v>49</v>
      </c>
      <c r="D198" s="220" t="s">
        <v>603</v>
      </c>
      <c r="E198" s="217">
        <v>45344</v>
      </c>
      <c r="F198" s="225" t="s">
        <v>2144</v>
      </c>
      <c r="G198" s="237" t="s">
        <v>1518</v>
      </c>
      <c r="H198" s="216" t="s">
        <v>52</v>
      </c>
      <c r="I198" s="238" t="s">
        <v>53</v>
      </c>
      <c r="J198" s="216" t="s">
        <v>1519</v>
      </c>
      <c r="K198" s="237">
        <v>80111600</v>
      </c>
      <c r="L198" s="221">
        <v>5106004</v>
      </c>
      <c r="M198" s="240">
        <v>52591841</v>
      </c>
      <c r="N198" s="216" t="s">
        <v>54</v>
      </c>
      <c r="O198" s="216" t="s">
        <v>1520</v>
      </c>
      <c r="P198" s="220">
        <v>27225016</v>
      </c>
      <c r="Q198" s="216" t="s">
        <v>2401</v>
      </c>
      <c r="R198" s="216" t="s">
        <v>134</v>
      </c>
      <c r="S198" s="216">
        <v>312</v>
      </c>
      <c r="T198" s="217">
        <v>45344</v>
      </c>
      <c r="U198" s="217">
        <v>45656</v>
      </c>
      <c r="V198" s="217"/>
      <c r="W198" s="218" t="s">
        <v>28</v>
      </c>
      <c r="X198" s="247"/>
      <c r="Y198" s="218">
        <v>2024</v>
      </c>
      <c r="Z198" s="220" t="s">
        <v>30</v>
      </c>
    </row>
    <row r="199" spans="1:26" x14ac:dyDescent="0.25">
      <c r="A199" s="216" t="s">
        <v>2361</v>
      </c>
      <c r="B199" s="220" t="s">
        <v>30</v>
      </c>
      <c r="C199" s="216" t="s">
        <v>49</v>
      </c>
      <c r="D199" s="216" t="s">
        <v>1946</v>
      </c>
      <c r="E199" s="217">
        <v>45344</v>
      </c>
      <c r="F199" s="225" t="s">
        <v>2145</v>
      </c>
      <c r="G199" s="237" t="s">
        <v>1518</v>
      </c>
      <c r="H199" s="216" t="s">
        <v>52</v>
      </c>
      <c r="I199" s="238" t="s">
        <v>53</v>
      </c>
      <c r="J199" s="216" t="s">
        <v>1519</v>
      </c>
      <c r="K199" s="237">
        <v>80111600</v>
      </c>
      <c r="L199" s="221">
        <v>3670921</v>
      </c>
      <c r="M199" s="240">
        <v>37810486</v>
      </c>
      <c r="N199" s="216" t="s">
        <v>54</v>
      </c>
      <c r="O199" s="216" t="s">
        <v>1520</v>
      </c>
      <c r="P199" s="242">
        <v>1083922055</v>
      </c>
      <c r="Q199" s="216" t="s">
        <v>2401</v>
      </c>
      <c r="R199" s="216" t="s">
        <v>1107</v>
      </c>
      <c r="S199" s="216">
        <v>312</v>
      </c>
      <c r="T199" s="217">
        <v>45344</v>
      </c>
      <c r="U199" s="217">
        <v>45656</v>
      </c>
      <c r="V199" s="217"/>
      <c r="W199" s="218" t="s">
        <v>28</v>
      </c>
      <c r="X199" s="247"/>
      <c r="Y199" s="218">
        <v>2024</v>
      </c>
      <c r="Z199" s="220" t="s">
        <v>30</v>
      </c>
    </row>
    <row r="200" spans="1:26" x14ac:dyDescent="0.25">
      <c r="A200" s="216" t="s">
        <v>2362</v>
      </c>
      <c r="B200" s="220" t="s">
        <v>30</v>
      </c>
      <c r="C200" s="216" t="s">
        <v>49</v>
      </c>
      <c r="D200" s="220" t="s">
        <v>1947</v>
      </c>
      <c r="E200" s="217">
        <v>45344</v>
      </c>
      <c r="F200" s="225" t="s">
        <v>2146</v>
      </c>
      <c r="G200" s="237" t="s">
        <v>2168</v>
      </c>
      <c r="H200" s="216" t="s">
        <v>52</v>
      </c>
      <c r="I200" s="238" t="s">
        <v>53</v>
      </c>
      <c r="J200" s="216" t="s">
        <v>1519</v>
      </c>
      <c r="K200" s="237">
        <v>80111601</v>
      </c>
      <c r="L200" s="221">
        <v>3226850</v>
      </c>
      <c r="M200" s="240">
        <v>33236555</v>
      </c>
      <c r="N200" s="216" t="s">
        <v>54</v>
      </c>
      <c r="O200" s="216" t="s">
        <v>1520</v>
      </c>
      <c r="P200" s="242">
        <v>1128627933</v>
      </c>
      <c r="Q200" s="216" t="s">
        <v>2401</v>
      </c>
      <c r="R200" s="216" t="s">
        <v>2405</v>
      </c>
      <c r="S200" s="216">
        <v>312</v>
      </c>
      <c r="T200" s="217">
        <v>45344</v>
      </c>
      <c r="U200" s="217">
        <v>45656</v>
      </c>
      <c r="V200" s="217"/>
      <c r="W200" s="218" t="s">
        <v>28</v>
      </c>
      <c r="X200" s="247"/>
      <c r="Y200" s="218">
        <v>2024</v>
      </c>
      <c r="Z200" s="220" t="s">
        <v>30</v>
      </c>
    </row>
    <row r="201" spans="1:26" x14ac:dyDescent="0.25">
      <c r="A201" s="216" t="s">
        <v>2363</v>
      </c>
      <c r="B201" s="220" t="s">
        <v>30</v>
      </c>
      <c r="C201" s="216" t="s">
        <v>49</v>
      </c>
      <c r="D201" s="216" t="s">
        <v>569</v>
      </c>
      <c r="E201" s="217">
        <v>45344</v>
      </c>
      <c r="F201" s="220" t="s">
        <v>2147</v>
      </c>
      <c r="G201" s="237" t="s">
        <v>1518</v>
      </c>
      <c r="H201" s="216" t="s">
        <v>52</v>
      </c>
      <c r="I201" s="238" t="s">
        <v>53</v>
      </c>
      <c r="J201" s="216" t="s">
        <v>1519</v>
      </c>
      <c r="K201" s="237">
        <v>80111600</v>
      </c>
      <c r="L201" s="221">
        <v>4620818</v>
      </c>
      <c r="M201" s="240">
        <v>46978316</v>
      </c>
      <c r="N201" s="216" t="s">
        <v>54</v>
      </c>
      <c r="O201" s="216" t="s">
        <v>1520</v>
      </c>
      <c r="P201" s="219">
        <v>1144040222</v>
      </c>
      <c r="Q201" s="216" t="s">
        <v>2401</v>
      </c>
      <c r="R201" s="216" t="s">
        <v>134</v>
      </c>
      <c r="S201" s="216">
        <v>312</v>
      </c>
      <c r="T201" s="217">
        <v>45344</v>
      </c>
      <c r="U201" s="217">
        <v>45652</v>
      </c>
      <c r="V201" s="217"/>
      <c r="W201" s="218" t="s">
        <v>28</v>
      </c>
      <c r="X201" s="247"/>
      <c r="Y201" s="218">
        <v>2024</v>
      </c>
      <c r="Z201" s="220" t="s">
        <v>30</v>
      </c>
    </row>
    <row r="202" spans="1:26" x14ac:dyDescent="0.25">
      <c r="A202" s="216" t="s">
        <v>2364</v>
      </c>
      <c r="B202" s="220" t="s">
        <v>30</v>
      </c>
      <c r="C202" s="216" t="s">
        <v>49</v>
      </c>
      <c r="D202" s="225" t="s">
        <v>599</v>
      </c>
      <c r="E202" s="217">
        <v>45344</v>
      </c>
      <c r="F202" s="225" t="s">
        <v>2148</v>
      </c>
      <c r="G202" s="237" t="s">
        <v>1518</v>
      </c>
      <c r="H202" s="216" t="s">
        <v>52</v>
      </c>
      <c r="I202" s="238" t="s">
        <v>53</v>
      </c>
      <c r="J202" s="216" t="s">
        <v>1519</v>
      </c>
      <c r="K202" s="237">
        <v>80111600</v>
      </c>
      <c r="L202" s="221">
        <v>4200744</v>
      </c>
      <c r="M202" s="240">
        <v>43267663</v>
      </c>
      <c r="N202" s="216" t="s">
        <v>54</v>
      </c>
      <c r="O202" s="216" t="s">
        <v>1520</v>
      </c>
      <c r="P202" s="242">
        <v>1061724033</v>
      </c>
      <c r="Q202" s="216" t="s">
        <v>2401</v>
      </c>
      <c r="R202" s="216" t="s">
        <v>111</v>
      </c>
      <c r="S202" s="216">
        <v>312</v>
      </c>
      <c r="T202" s="217">
        <v>45344</v>
      </c>
      <c r="U202" s="217">
        <v>45656</v>
      </c>
      <c r="V202" s="217"/>
      <c r="W202" s="218" t="s">
        <v>28</v>
      </c>
      <c r="X202" s="247"/>
      <c r="Y202" s="218">
        <v>2024</v>
      </c>
      <c r="Z202" s="220" t="s">
        <v>30</v>
      </c>
    </row>
    <row r="203" spans="1:26" x14ac:dyDescent="0.25">
      <c r="A203" s="216" t="s">
        <v>2288</v>
      </c>
      <c r="B203" s="220" t="s">
        <v>30</v>
      </c>
      <c r="C203" s="216" t="s">
        <v>49</v>
      </c>
      <c r="D203" s="216" t="s">
        <v>1948</v>
      </c>
      <c r="E203" s="217">
        <v>45344</v>
      </c>
      <c r="F203" s="225" t="s">
        <v>2149</v>
      </c>
      <c r="G203" s="237" t="s">
        <v>2168</v>
      </c>
      <c r="H203" s="216" t="s">
        <v>52</v>
      </c>
      <c r="I203" s="238" t="s">
        <v>53</v>
      </c>
      <c r="J203" s="216" t="s">
        <v>1519</v>
      </c>
      <c r="K203" s="237">
        <v>80111601</v>
      </c>
      <c r="L203" s="221">
        <v>3226851</v>
      </c>
      <c r="M203" s="240">
        <v>19361106</v>
      </c>
      <c r="N203" s="216" t="s">
        <v>54</v>
      </c>
      <c r="O203" s="216" t="s">
        <v>1520</v>
      </c>
      <c r="P203" s="219">
        <v>1090149953</v>
      </c>
      <c r="Q203" s="216" t="s">
        <v>2401</v>
      </c>
      <c r="R203" s="216" t="s">
        <v>134</v>
      </c>
      <c r="S203" s="216">
        <v>312</v>
      </c>
      <c r="T203" s="217">
        <v>45344</v>
      </c>
      <c r="U203" s="217">
        <v>45526</v>
      </c>
      <c r="V203" s="217"/>
      <c r="W203" s="218" t="s">
        <v>28</v>
      </c>
      <c r="X203" s="247"/>
      <c r="Y203" s="218">
        <v>2024</v>
      </c>
      <c r="Z203" s="220" t="s">
        <v>30</v>
      </c>
    </row>
    <row r="204" spans="1:26" x14ac:dyDescent="0.25">
      <c r="A204" s="216" t="s">
        <v>2365</v>
      </c>
      <c r="B204" s="220" t="s">
        <v>30</v>
      </c>
      <c r="C204" s="216" t="s">
        <v>49</v>
      </c>
      <c r="D204" s="218" t="s">
        <v>436</v>
      </c>
      <c r="E204" s="217">
        <v>45344</v>
      </c>
      <c r="F204" s="225" t="s">
        <v>2150</v>
      </c>
      <c r="G204" s="237" t="s">
        <v>1518</v>
      </c>
      <c r="H204" s="216" t="s">
        <v>52</v>
      </c>
      <c r="I204" s="238" t="s">
        <v>53</v>
      </c>
      <c r="J204" s="216" t="s">
        <v>1519</v>
      </c>
      <c r="K204" s="237">
        <v>80111600</v>
      </c>
      <c r="L204" s="221">
        <v>4200744</v>
      </c>
      <c r="M204" s="240">
        <v>43267663</v>
      </c>
      <c r="N204" s="216" t="s">
        <v>54</v>
      </c>
      <c r="O204" s="216" t="s">
        <v>1520</v>
      </c>
      <c r="P204" s="219">
        <v>87065070</v>
      </c>
      <c r="Q204" s="216" t="s">
        <v>2401</v>
      </c>
      <c r="R204" s="216" t="s">
        <v>129</v>
      </c>
      <c r="S204" s="216">
        <v>312</v>
      </c>
      <c r="T204" s="217">
        <v>45344</v>
      </c>
      <c r="U204" s="217">
        <v>45656</v>
      </c>
      <c r="V204" s="217"/>
      <c r="W204" s="218" t="s">
        <v>28</v>
      </c>
      <c r="X204" s="247"/>
      <c r="Y204" s="218">
        <v>2024</v>
      </c>
      <c r="Z204" s="220" t="s">
        <v>30</v>
      </c>
    </row>
    <row r="205" spans="1:26" x14ac:dyDescent="0.25">
      <c r="A205" s="216" t="s">
        <v>2366</v>
      </c>
      <c r="B205" s="220" t="s">
        <v>30</v>
      </c>
      <c r="C205" s="216" t="s">
        <v>49</v>
      </c>
      <c r="D205" s="220" t="s">
        <v>619</v>
      </c>
      <c r="E205" s="217">
        <v>45345</v>
      </c>
      <c r="F205" s="225" t="s">
        <v>2151</v>
      </c>
      <c r="G205" s="237" t="s">
        <v>1518</v>
      </c>
      <c r="H205" s="216" t="s">
        <v>52</v>
      </c>
      <c r="I205" s="238" t="s">
        <v>53</v>
      </c>
      <c r="J205" s="216" t="s">
        <v>1519</v>
      </c>
      <c r="K205" s="237">
        <v>80111600</v>
      </c>
      <c r="L205" s="221">
        <v>4620818</v>
      </c>
      <c r="M205" s="240">
        <v>47440398</v>
      </c>
      <c r="N205" s="216" t="s">
        <v>54</v>
      </c>
      <c r="O205" s="216" t="s">
        <v>1520</v>
      </c>
      <c r="P205" s="242">
        <v>94494114</v>
      </c>
      <c r="Q205" s="216" t="s">
        <v>2401</v>
      </c>
      <c r="R205" s="216" t="s">
        <v>763</v>
      </c>
      <c r="S205" s="216">
        <v>311</v>
      </c>
      <c r="T205" s="217">
        <v>45345</v>
      </c>
      <c r="U205" s="217">
        <v>45656</v>
      </c>
      <c r="V205" s="217"/>
      <c r="W205" s="218" t="s">
        <v>28</v>
      </c>
      <c r="X205" s="247"/>
      <c r="Y205" s="218">
        <v>2024</v>
      </c>
      <c r="Z205" s="220" t="s">
        <v>30</v>
      </c>
    </row>
    <row r="206" spans="1:26" x14ac:dyDescent="0.25">
      <c r="A206" s="216" t="s">
        <v>2367</v>
      </c>
      <c r="B206" s="220" t="s">
        <v>30</v>
      </c>
      <c r="C206" s="216" t="s">
        <v>49</v>
      </c>
      <c r="D206" s="216" t="s">
        <v>1949</v>
      </c>
      <c r="E206" s="217">
        <v>45345</v>
      </c>
      <c r="F206" s="225" t="s">
        <v>2152</v>
      </c>
      <c r="G206" s="237" t="s">
        <v>2168</v>
      </c>
      <c r="H206" s="216" t="s">
        <v>52</v>
      </c>
      <c r="I206" s="238" t="s">
        <v>53</v>
      </c>
      <c r="J206" s="216" t="s">
        <v>1519</v>
      </c>
      <c r="K206" s="237">
        <v>80111601</v>
      </c>
      <c r="L206" s="221">
        <v>3226850</v>
      </c>
      <c r="M206" s="240">
        <v>33128993</v>
      </c>
      <c r="N206" s="216" t="s">
        <v>54</v>
      </c>
      <c r="O206" s="216" t="s">
        <v>1520</v>
      </c>
      <c r="P206" s="219">
        <v>1053815340</v>
      </c>
      <c r="Q206" s="216" t="s">
        <v>2401</v>
      </c>
      <c r="R206" s="216" t="s">
        <v>336</v>
      </c>
      <c r="S206" s="216">
        <v>311</v>
      </c>
      <c r="T206" s="217">
        <v>45345</v>
      </c>
      <c r="U206" s="217">
        <v>45656</v>
      </c>
      <c r="V206" s="217"/>
      <c r="W206" s="218" t="s">
        <v>28</v>
      </c>
      <c r="X206" s="247"/>
      <c r="Y206" s="218">
        <v>2024</v>
      </c>
      <c r="Z206" s="220" t="s">
        <v>30</v>
      </c>
    </row>
    <row r="207" spans="1:26" x14ac:dyDescent="0.25">
      <c r="A207" s="216" t="s">
        <v>2368</v>
      </c>
      <c r="B207" s="220" t="s">
        <v>30</v>
      </c>
      <c r="C207" s="216" t="s">
        <v>49</v>
      </c>
      <c r="D207" s="216" t="s">
        <v>367</v>
      </c>
      <c r="E207" s="217">
        <v>45345</v>
      </c>
      <c r="F207" s="220" t="s">
        <v>2153</v>
      </c>
      <c r="G207" s="237" t="s">
        <v>1518</v>
      </c>
      <c r="H207" s="216" t="s">
        <v>52</v>
      </c>
      <c r="I207" s="238" t="s">
        <v>53</v>
      </c>
      <c r="J207" s="216" t="s">
        <v>1519</v>
      </c>
      <c r="K207" s="237">
        <v>80111600</v>
      </c>
      <c r="L207" s="223">
        <v>4200744</v>
      </c>
      <c r="M207" s="240">
        <v>43127638</v>
      </c>
      <c r="N207" s="216" t="s">
        <v>54</v>
      </c>
      <c r="O207" s="216" t="s">
        <v>1520</v>
      </c>
      <c r="P207" s="219">
        <v>1081700258</v>
      </c>
      <c r="Q207" s="216" t="s">
        <v>2401</v>
      </c>
      <c r="R207" s="216" t="s">
        <v>1107</v>
      </c>
      <c r="S207" s="216">
        <v>311</v>
      </c>
      <c r="T207" s="217">
        <v>45345</v>
      </c>
      <c r="U207" s="217">
        <v>45656</v>
      </c>
      <c r="V207" s="217"/>
      <c r="W207" s="218" t="s">
        <v>28</v>
      </c>
      <c r="X207" s="247"/>
      <c r="Y207" s="218">
        <v>2024</v>
      </c>
      <c r="Z207" s="220" t="s">
        <v>30</v>
      </c>
    </row>
    <row r="208" spans="1:26" x14ac:dyDescent="0.25">
      <c r="A208" s="216" t="s">
        <v>2369</v>
      </c>
      <c r="B208" s="220" t="s">
        <v>30</v>
      </c>
      <c r="C208" s="216" t="s">
        <v>49</v>
      </c>
      <c r="D208" s="216" t="s">
        <v>1950</v>
      </c>
      <c r="E208" s="217">
        <v>45345</v>
      </c>
      <c r="F208" s="225" t="s">
        <v>2154</v>
      </c>
      <c r="G208" s="237" t="s">
        <v>1518</v>
      </c>
      <c r="H208" s="216" t="s">
        <v>52</v>
      </c>
      <c r="I208" s="238" t="s">
        <v>53</v>
      </c>
      <c r="J208" s="216" t="s">
        <v>1519</v>
      </c>
      <c r="K208" s="237">
        <v>80111600</v>
      </c>
      <c r="L208" s="221">
        <v>4620818</v>
      </c>
      <c r="M208" s="240">
        <v>38814871</v>
      </c>
      <c r="N208" s="216" t="s">
        <v>54</v>
      </c>
      <c r="O208" s="216" t="s">
        <v>1520</v>
      </c>
      <c r="P208" s="219">
        <v>1086499816</v>
      </c>
      <c r="Q208" s="216" t="s">
        <v>2401</v>
      </c>
      <c r="R208" s="216" t="s">
        <v>184</v>
      </c>
      <c r="S208" s="216">
        <v>311</v>
      </c>
      <c r="T208" s="217">
        <v>45345</v>
      </c>
      <c r="U208" s="217">
        <v>45600</v>
      </c>
      <c r="V208" s="217"/>
      <c r="W208" s="218" t="s">
        <v>28</v>
      </c>
      <c r="X208" s="247"/>
      <c r="Y208" s="218">
        <v>2024</v>
      </c>
      <c r="Z208" s="220" t="s">
        <v>30</v>
      </c>
    </row>
    <row r="209" spans="1:26" x14ac:dyDescent="0.25">
      <c r="A209" s="216" t="s">
        <v>2370</v>
      </c>
      <c r="B209" s="220" t="s">
        <v>30</v>
      </c>
      <c r="C209" s="216" t="s">
        <v>49</v>
      </c>
      <c r="D209" s="225" t="s">
        <v>352</v>
      </c>
      <c r="E209" s="217">
        <v>45345</v>
      </c>
      <c r="F209" s="225" t="s">
        <v>2155</v>
      </c>
      <c r="G209" s="237" t="s">
        <v>1518</v>
      </c>
      <c r="H209" s="216" t="s">
        <v>52</v>
      </c>
      <c r="I209" s="238" t="s">
        <v>53</v>
      </c>
      <c r="J209" s="216" t="s">
        <v>1519</v>
      </c>
      <c r="K209" s="237">
        <v>80111600</v>
      </c>
      <c r="L209" s="221">
        <v>3818858</v>
      </c>
      <c r="M209" s="240">
        <v>39206942</v>
      </c>
      <c r="N209" s="216" t="s">
        <v>54</v>
      </c>
      <c r="O209" s="216" t="s">
        <v>1520</v>
      </c>
      <c r="P209" s="242">
        <v>1061757358</v>
      </c>
      <c r="Q209" s="216" t="s">
        <v>2401</v>
      </c>
      <c r="R209" s="216" t="s">
        <v>189</v>
      </c>
      <c r="S209" s="216">
        <v>311</v>
      </c>
      <c r="T209" s="217">
        <v>45345</v>
      </c>
      <c r="U209" s="217">
        <v>45656</v>
      </c>
      <c r="V209" s="217"/>
      <c r="W209" s="218" t="s">
        <v>28</v>
      </c>
      <c r="X209" s="247"/>
      <c r="Y209" s="218">
        <v>2024</v>
      </c>
      <c r="Z209" s="220" t="s">
        <v>30</v>
      </c>
    </row>
    <row r="210" spans="1:26" x14ac:dyDescent="0.25">
      <c r="A210" s="216" t="s">
        <v>2371</v>
      </c>
      <c r="B210" s="220" t="s">
        <v>30</v>
      </c>
      <c r="C210" s="216" t="s">
        <v>49</v>
      </c>
      <c r="D210" s="216" t="s">
        <v>1951</v>
      </c>
      <c r="E210" s="217">
        <v>45348</v>
      </c>
      <c r="F210" s="220" t="s">
        <v>2156</v>
      </c>
      <c r="G210" s="237" t="s">
        <v>1518</v>
      </c>
      <c r="H210" s="216" t="s">
        <v>52</v>
      </c>
      <c r="I210" s="238" t="s">
        <v>53</v>
      </c>
      <c r="J210" s="216" t="s">
        <v>1519</v>
      </c>
      <c r="K210" s="237">
        <v>80111600</v>
      </c>
      <c r="L210" s="223">
        <v>4200744</v>
      </c>
      <c r="M210" s="240">
        <v>42707564</v>
      </c>
      <c r="N210" s="216" t="s">
        <v>54</v>
      </c>
      <c r="O210" s="216" t="s">
        <v>1520</v>
      </c>
      <c r="P210" s="219">
        <v>1020781902</v>
      </c>
      <c r="Q210" s="216" t="s">
        <v>2401</v>
      </c>
      <c r="R210" s="216" t="s">
        <v>336</v>
      </c>
      <c r="S210" s="216">
        <v>308</v>
      </c>
      <c r="T210" s="217">
        <v>45348</v>
      </c>
      <c r="U210" s="217">
        <v>45656</v>
      </c>
      <c r="V210" s="217"/>
      <c r="W210" s="218" t="s">
        <v>28</v>
      </c>
      <c r="X210" s="247"/>
      <c r="Y210" s="218">
        <v>2024</v>
      </c>
      <c r="Z210" s="220" t="s">
        <v>30</v>
      </c>
    </row>
    <row r="211" spans="1:26" x14ac:dyDescent="0.25">
      <c r="A211" s="216" t="s">
        <v>2372</v>
      </c>
      <c r="B211" s="220" t="s">
        <v>30</v>
      </c>
      <c r="C211" s="216" t="s">
        <v>49</v>
      </c>
      <c r="D211" s="220" t="s">
        <v>754</v>
      </c>
      <c r="E211" s="217">
        <v>45348</v>
      </c>
      <c r="F211" s="225" t="s">
        <v>2157</v>
      </c>
      <c r="G211" s="237" t="s">
        <v>1518</v>
      </c>
      <c r="H211" s="216" t="s">
        <v>52</v>
      </c>
      <c r="I211" s="238" t="s">
        <v>53</v>
      </c>
      <c r="J211" s="216" t="s">
        <v>1519</v>
      </c>
      <c r="K211" s="237">
        <v>80111600</v>
      </c>
      <c r="L211" s="221">
        <v>4200744</v>
      </c>
      <c r="M211" s="240">
        <v>42707564</v>
      </c>
      <c r="N211" s="216" t="s">
        <v>54</v>
      </c>
      <c r="O211" s="216" t="s">
        <v>1520</v>
      </c>
      <c r="P211" s="219">
        <v>1085326002</v>
      </c>
      <c r="Q211" s="216" t="s">
        <v>2401</v>
      </c>
      <c r="R211" s="216" t="s">
        <v>129</v>
      </c>
      <c r="S211" s="216">
        <v>308</v>
      </c>
      <c r="T211" s="217">
        <v>45348</v>
      </c>
      <c r="U211" s="217">
        <v>45656</v>
      </c>
      <c r="V211" s="217"/>
      <c r="W211" s="218" t="s">
        <v>28</v>
      </c>
      <c r="X211" s="247"/>
      <c r="Y211" s="218">
        <v>2024</v>
      </c>
      <c r="Z211" s="220" t="s">
        <v>30</v>
      </c>
    </row>
    <row r="212" spans="1:26" x14ac:dyDescent="0.25">
      <c r="A212" s="216" t="s">
        <v>2373</v>
      </c>
      <c r="B212" s="220" t="s">
        <v>30</v>
      </c>
      <c r="C212" s="216" t="s">
        <v>49</v>
      </c>
      <c r="D212" s="220" t="s">
        <v>1952</v>
      </c>
      <c r="E212" s="217">
        <v>45351</v>
      </c>
      <c r="F212" s="225" t="s">
        <v>2158</v>
      </c>
      <c r="G212" s="237" t="s">
        <v>2168</v>
      </c>
      <c r="H212" s="216" t="s">
        <v>52</v>
      </c>
      <c r="I212" s="238" t="s">
        <v>53</v>
      </c>
      <c r="J212" s="216" t="s">
        <v>1519</v>
      </c>
      <c r="K212" s="237">
        <v>80111601</v>
      </c>
      <c r="L212" s="221">
        <v>1836238</v>
      </c>
      <c r="M212" s="240">
        <v>18484796</v>
      </c>
      <c r="N212" s="216" t="s">
        <v>54</v>
      </c>
      <c r="O212" s="216" t="s">
        <v>1520</v>
      </c>
      <c r="P212" s="242">
        <v>1000858810</v>
      </c>
      <c r="Q212" s="216" t="s">
        <v>2401</v>
      </c>
      <c r="R212" s="216" t="s">
        <v>2405</v>
      </c>
      <c r="S212" s="216">
        <v>305</v>
      </c>
      <c r="T212" s="217">
        <v>45351</v>
      </c>
      <c r="U212" s="217">
        <v>45656</v>
      </c>
      <c r="V212" s="217"/>
      <c r="W212" s="218" t="s">
        <v>28</v>
      </c>
      <c r="X212" s="247"/>
      <c r="Y212" s="218">
        <v>2024</v>
      </c>
      <c r="Z212" s="220" t="s">
        <v>30</v>
      </c>
    </row>
    <row r="213" spans="1:26" x14ac:dyDescent="0.25">
      <c r="A213" s="216" t="s">
        <v>2374</v>
      </c>
      <c r="B213" s="220" t="s">
        <v>30</v>
      </c>
      <c r="C213" s="216" t="s">
        <v>49</v>
      </c>
      <c r="D213" s="216" t="s">
        <v>1953</v>
      </c>
      <c r="E213" s="217">
        <v>45351</v>
      </c>
      <c r="F213" s="225" t="s">
        <v>2159</v>
      </c>
      <c r="G213" s="237" t="s">
        <v>1518</v>
      </c>
      <c r="H213" s="216" t="s">
        <v>52</v>
      </c>
      <c r="I213" s="238" t="s">
        <v>53</v>
      </c>
      <c r="J213" s="216" t="s">
        <v>1519</v>
      </c>
      <c r="K213" s="237">
        <v>80111600</v>
      </c>
      <c r="L213" s="221">
        <v>4620818</v>
      </c>
      <c r="M213" s="240">
        <v>38814871</v>
      </c>
      <c r="N213" s="216" t="s">
        <v>54</v>
      </c>
      <c r="O213" s="216" t="s">
        <v>1520</v>
      </c>
      <c r="P213" s="219">
        <v>34321760</v>
      </c>
      <c r="Q213" s="216" t="s">
        <v>2401</v>
      </c>
      <c r="R213" s="216" t="s">
        <v>111</v>
      </c>
      <c r="S213" s="216">
        <v>305</v>
      </c>
      <c r="T213" s="217">
        <v>45351</v>
      </c>
      <c r="U213" s="217">
        <v>45606</v>
      </c>
      <c r="V213" s="217"/>
      <c r="W213" s="218" t="s">
        <v>28</v>
      </c>
      <c r="X213" s="247"/>
      <c r="Y213" s="218">
        <v>2024</v>
      </c>
      <c r="Z213" s="220" t="s">
        <v>30</v>
      </c>
    </row>
    <row r="214" spans="1:26" hidden="1" x14ac:dyDescent="0.25">
      <c r="A214" s="220" t="s">
        <v>2375</v>
      </c>
      <c r="B214" s="220" t="s">
        <v>30</v>
      </c>
      <c r="C214" s="216" t="s">
        <v>879</v>
      </c>
      <c r="D214" s="216" t="s">
        <v>1507</v>
      </c>
      <c r="E214" s="217">
        <v>45364</v>
      </c>
      <c r="F214" s="224" t="s">
        <v>2160</v>
      </c>
      <c r="G214" s="237" t="s">
        <v>853</v>
      </c>
      <c r="H214" s="216" t="s">
        <v>852</v>
      </c>
      <c r="I214" s="235" t="s">
        <v>853</v>
      </c>
      <c r="J214" s="216" t="s">
        <v>853</v>
      </c>
      <c r="K214" s="237" t="s">
        <v>2386</v>
      </c>
      <c r="L214" s="227">
        <v>5000000</v>
      </c>
      <c r="M214" s="240">
        <v>17000000</v>
      </c>
      <c r="N214" s="216" t="s">
        <v>781</v>
      </c>
      <c r="O214" s="216" t="s">
        <v>1521</v>
      </c>
      <c r="P214" s="219"/>
      <c r="Q214" s="220" t="s">
        <v>1522</v>
      </c>
      <c r="R214" s="216" t="s">
        <v>2406</v>
      </c>
      <c r="S214" s="216">
        <v>292</v>
      </c>
      <c r="T214" s="217">
        <v>45365</v>
      </c>
      <c r="U214" s="217">
        <v>45656</v>
      </c>
      <c r="V214" s="217"/>
      <c r="W214" s="218" t="s">
        <v>28</v>
      </c>
      <c r="X214" s="254" t="s">
        <v>2529</v>
      </c>
      <c r="Y214" s="216">
        <v>2024</v>
      </c>
      <c r="Z214" s="220" t="s">
        <v>30</v>
      </c>
    </row>
    <row r="215" spans="1:26" hidden="1" x14ac:dyDescent="0.25">
      <c r="A215" s="216" t="s">
        <v>2376</v>
      </c>
      <c r="B215" s="220" t="s">
        <v>30</v>
      </c>
      <c r="C215" s="216" t="s">
        <v>879</v>
      </c>
      <c r="D215" s="216" t="s">
        <v>1507</v>
      </c>
      <c r="E215" s="217">
        <v>45370</v>
      </c>
      <c r="F215" s="224" t="s">
        <v>2161</v>
      </c>
      <c r="G215" s="237" t="s">
        <v>853</v>
      </c>
      <c r="H215" s="216" t="s">
        <v>852</v>
      </c>
      <c r="I215" s="235" t="s">
        <v>853</v>
      </c>
      <c r="J215" s="216" t="s">
        <v>853</v>
      </c>
      <c r="K215" s="237" t="s">
        <v>2386</v>
      </c>
      <c r="L215" s="227">
        <v>4000000</v>
      </c>
      <c r="M215" s="240">
        <v>14066000</v>
      </c>
      <c r="N215" s="216" t="s">
        <v>781</v>
      </c>
      <c r="O215" s="216" t="s">
        <v>1521</v>
      </c>
      <c r="P215" s="219"/>
      <c r="Q215" s="222" t="s">
        <v>1522</v>
      </c>
      <c r="R215" s="216" t="s">
        <v>129</v>
      </c>
      <c r="S215" s="216">
        <v>92</v>
      </c>
      <c r="T215" s="217">
        <v>45370</v>
      </c>
      <c r="U215" s="217">
        <v>45462</v>
      </c>
      <c r="V215" s="217"/>
      <c r="W215" s="218" t="s">
        <v>28</v>
      </c>
      <c r="X215" s="254" t="s">
        <v>2530</v>
      </c>
      <c r="Y215" s="216">
        <v>2024</v>
      </c>
      <c r="Z215" s="220" t="s">
        <v>30</v>
      </c>
    </row>
    <row r="216" spans="1:26" hidden="1" x14ac:dyDescent="0.25">
      <c r="A216" s="216" t="s">
        <v>2377</v>
      </c>
      <c r="B216" s="220" t="s">
        <v>30</v>
      </c>
      <c r="C216" s="216" t="s">
        <v>879</v>
      </c>
      <c r="D216" s="216" t="s">
        <v>1954</v>
      </c>
      <c r="E216" s="217">
        <v>45370</v>
      </c>
      <c r="F216" s="224" t="s">
        <v>2162</v>
      </c>
      <c r="G216" s="237" t="s">
        <v>853</v>
      </c>
      <c r="H216" s="216" t="s">
        <v>852</v>
      </c>
      <c r="I216" s="235" t="s">
        <v>853</v>
      </c>
      <c r="J216" s="216" t="s">
        <v>853</v>
      </c>
      <c r="K216" s="237" t="s">
        <v>2386</v>
      </c>
      <c r="L216" s="227">
        <v>10000000</v>
      </c>
      <c r="M216" s="240">
        <v>31122764</v>
      </c>
      <c r="N216" s="216" t="s">
        <v>781</v>
      </c>
      <c r="O216" s="216" t="s">
        <v>1521</v>
      </c>
      <c r="P216" s="219"/>
      <c r="Q216" s="219" t="s">
        <v>2400</v>
      </c>
      <c r="R216" s="216" t="s">
        <v>94</v>
      </c>
      <c r="S216" s="216">
        <v>276</v>
      </c>
      <c r="T216" s="217">
        <v>45371</v>
      </c>
      <c r="U216" s="217">
        <v>45646</v>
      </c>
      <c r="V216" s="217"/>
      <c r="W216" s="218" t="s">
        <v>28</v>
      </c>
      <c r="X216" s="254" t="s">
        <v>2531</v>
      </c>
      <c r="Y216" s="218">
        <v>2024</v>
      </c>
      <c r="Z216" s="220" t="s">
        <v>30</v>
      </c>
    </row>
    <row r="217" spans="1:26" hidden="1" x14ac:dyDescent="0.25">
      <c r="A217" s="224" t="s">
        <v>2378</v>
      </c>
      <c r="B217" s="220" t="s">
        <v>30</v>
      </c>
      <c r="C217" s="216" t="s">
        <v>856</v>
      </c>
      <c r="D217" s="216" t="s">
        <v>1123</v>
      </c>
      <c r="E217" s="217">
        <v>45370</v>
      </c>
      <c r="F217" s="224" t="s">
        <v>2163</v>
      </c>
      <c r="G217" s="237" t="s">
        <v>939</v>
      </c>
      <c r="H217" s="216" t="s">
        <v>852</v>
      </c>
      <c r="I217" s="236" t="s">
        <v>939</v>
      </c>
      <c r="J217" s="216" t="s">
        <v>853</v>
      </c>
      <c r="K217" s="237" t="s">
        <v>2387</v>
      </c>
      <c r="L217" s="233">
        <v>11500000</v>
      </c>
      <c r="M217" s="240">
        <v>11500000</v>
      </c>
      <c r="N217" s="216" t="s">
        <v>781</v>
      </c>
      <c r="O217" s="216" t="s">
        <v>1520</v>
      </c>
      <c r="P217" s="219">
        <v>1036838004</v>
      </c>
      <c r="Q217" s="237"/>
      <c r="R217" s="216" t="s">
        <v>336</v>
      </c>
      <c r="S217" s="216">
        <v>30</v>
      </c>
      <c r="T217" s="217">
        <v>45371</v>
      </c>
      <c r="U217" s="217">
        <v>45402</v>
      </c>
      <c r="V217" s="217"/>
      <c r="W217" s="218" t="s">
        <v>28</v>
      </c>
      <c r="X217" s="255" t="s">
        <v>2532</v>
      </c>
      <c r="Y217" s="216">
        <v>2024</v>
      </c>
      <c r="Z217" s="220" t="s">
        <v>30</v>
      </c>
    </row>
    <row r="218" spans="1:26" x14ac:dyDescent="0.25">
      <c r="A218" t="s">
        <v>2537</v>
      </c>
      <c r="B218" s="220" t="s">
        <v>23</v>
      </c>
      <c r="C218" s="216" t="s">
        <v>49</v>
      </c>
      <c r="D218" s="264" t="s">
        <v>2547</v>
      </c>
      <c r="E218" s="261">
        <v>45397</v>
      </c>
      <c r="F218" s="22" t="s">
        <v>2542</v>
      </c>
      <c r="G218" s="237" t="s">
        <v>2168</v>
      </c>
      <c r="H218" s="259" t="s">
        <v>52</v>
      </c>
      <c r="I218" s="238" t="s">
        <v>53</v>
      </c>
      <c r="J218" s="259" t="s">
        <v>1519</v>
      </c>
      <c r="K218" s="237">
        <v>80111601</v>
      </c>
      <c r="L218" s="268">
        <v>2084129</v>
      </c>
      <c r="M218" s="265">
        <v>17784567</v>
      </c>
      <c r="N218" s="216" t="s">
        <v>54</v>
      </c>
      <c r="O218" s="216" t="s">
        <v>1520</v>
      </c>
      <c r="P218" s="271">
        <v>1098312370</v>
      </c>
      <c r="Q218" s="222" t="s">
        <v>2401</v>
      </c>
      <c r="R218" s="256" t="s">
        <v>94</v>
      </c>
      <c r="S218" s="259">
        <v>258</v>
      </c>
      <c r="T218" s="274">
        <v>45398</v>
      </c>
      <c r="U218" s="275">
        <v>45656</v>
      </c>
      <c r="W218" s="218" t="s">
        <v>28</v>
      </c>
      <c r="X218" s="278" t="s">
        <v>2550</v>
      </c>
      <c r="Y218" s="218">
        <v>2024</v>
      </c>
      <c r="Z218" s="220" t="s">
        <v>23</v>
      </c>
    </row>
    <row r="219" spans="1:26" x14ac:dyDescent="0.25">
      <c r="A219" t="s">
        <v>2538</v>
      </c>
      <c r="B219" s="220" t="s">
        <v>23</v>
      </c>
      <c r="C219" s="216" t="s">
        <v>49</v>
      </c>
      <c r="D219" s="13" t="s">
        <v>623</v>
      </c>
      <c r="E219" s="21">
        <v>45404</v>
      </c>
      <c r="F219" s="22" t="s">
        <v>2543</v>
      </c>
      <c r="G219" s="237" t="s">
        <v>1518</v>
      </c>
      <c r="H219" s="13" t="s">
        <v>52</v>
      </c>
      <c r="I219" s="238" t="s">
        <v>53</v>
      </c>
      <c r="J219" s="13" t="s">
        <v>1519</v>
      </c>
      <c r="K219" s="237">
        <v>80111600</v>
      </c>
      <c r="L219" s="269">
        <v>3670921</v>
      </c>
      <c r="M219" s="266">
        <v>30468644</v>
      </c>
      <c r="N219" s="216" t="s">
        <v>54</v>
      </c>
      <c r="O219" s="216" t="s">
        <v>1520</v>
      </c>
      <c r="P219" s="26">
        <v>1013692286</v>
      </c>
      <c r="Q219" s="222" t="s">
        <v>2401</v>
      </c>
      <c r="R219" s="13" t="s">
        <v>27</v>
      </c>
      <c r="S219" s="13">
        <v>252</v>
      </c>
      <c r="T219" s="14">
        <v>45404</v>
      </c>
      <c r="U219" s="47">
        <v>45656</v>
      </c>
      <c r="W219" s="218" t="s">
        <v>28</v>
      </c>
      <c r="X219" s="278" t="s">
        <v>2551</v>
      </c>
      <c r="Y219" s="218">
        <v>2024</v>
      </c>
      <c r="Z219" s="220" t="s">
        <v>23</v>
      </c>
    </row>
    <row r="220" spans="1:26" x14ac:dyDescent="0.25">
      <c r="A220" t="s">
        <v>2539</v>
      </c>
      <c r="B220" s="220" t="s">
        <v>23</v>
      </c>
      <c r="C220" s="216" t="s">
        <v>49</v>
      </c>
      <c r="D220" s="13" t="s">
        <v>2548</v>
      </c>
      <c r="E220" s="262">
        <v>45412</v>
      </c>
      <c r="F220" s="22" t="s">
        <v>2544</v>
      </c>
      <c r="G220" s="237" t="s">
        <v>2168</v>
      </c>
      <c r="H220" s="13" t="s">
        <v>52</v>
      </c>
      <c r="I220" s="238" t="s">
        <v>53</v>
      </c>
      <c r="J220" s="13" t="s">
        <v>1519</v>
      </c>
      <c r="K220" s="237">
        <v>80111601</v>
      </c>
      <c r="L220" s="270">
        <v>2365487</v>
      </c>
      <c r="M220" s="267">
        <v>19002746</v>
      </c>
      <c r="N220" s="216" t="s">
        <v>54</v>
      </c>
      <c r="O220" s="216" t="s">
        <v>1520</v>
      </c>
      <c r="P220" s="272">
        <v>1096035572</v>
      </c>
      <c r="Q220" s="222" t="s">
        <v>2401</v>
      </c>
      <c r="R220" s="257" t="s">
        <v>94</v>
      </c>
      <c r="S220" s="273">
        <v>244</v>
      </c>
      <c r="T220" s="276">
        <v>45412</v>
      </c>
      <c r="U220" s="277">
        <v>45656</v>
      </c>
      <c r="W220" s="218" t="s">
        <v>28</v>
      </c>
      <c r="X220" s="278" t="s">
        <v>2552</v>
      </c>
      <c r="Y220" s="218">
        <v>2024</v>
      </c>
      <c r="Z220" s="220" t="s">
        <v>23</v>
      </c>
    </row>
    <row r="221" spans="1:26" x14ac:dyDescent="0.25">
      <c r="A221" t="s">
        <v>2540</v>
      </c>
      <c r="B221" s="220" t="s">
        <v>23</v>
      </c>
      <c r="C221" s="216" t="s">
        <v>49</v>
      </c>
      <c r="D221" s="13" t="s">
        <v>1513</v>
      </c>
      <c r="E221" s="263">
        <v>45422</v>
      </c>
      <c r="F221" s="22" t="s">
        <v>2545</v>
      </c>
      <c r="G221" s="237" t="s">
        <v>1518</v>
      </c>
      <c r="H221" s="13" t="s">
        <v>52</v>
      </c>
      <c r="I221" s="238" t="s">
        <v>53</v>
      </c>
      <c r="J221" s="260" t="s">
        <v>1519</v>
      </c>
      <c r="K221" s="237">
        <v>80111600</v>
      </c>
      <c r="L221" s="269">
        <v>5693195</v>
      </c>
      <c r="M221" s="266">
        <v>43837602</v>
      </c>
      <c r="N221" s="216" t="s">
        <v>54</v>
      </c>
      <c r="O221" s="216" t="s">
        <v>1520</v>
      </c>
      <c r="P221" s="26">
        <v>1064980608</v>
      </c>
      <c r="Q221" s="222" t="s">
        <v>2401</v>
      </c>
      <c r="R221" s="258" t="s">
        <v>27</v>
      </c>
      <c r="S221" s="13">
        <v>234</v>
      </c>
      <c r="T221" s="14">
        <v>45422</v>
      </c>
      <c r="U221" s="47">
        <v>45656</v>
      </c>
      <c r="W221" s="218" t="s">
        <v>28</v>
      </c>
      <c r="X221" s="278" t="s">
        <v>2553</v>
      </c>
      <c r="Y221" s="218">
        <v>2024</v>
      </c>
      <c r="Z221" s="220" t="s">
        <v>23</v>
      </c>
    </row>
    <row r="222" spans="1:26" x14ac:dyDescent="0.25">
      <c r="A222" t="s">
        <v>2541</v>
      </c>
      <c r="B222" s="220" t="s">
        <v>23</v>
      </c>
      <c r="C222" s="216" t="s">
        <v>49</v>
      </c>
      <c r="D222" s="13" t="s">
        <v>2549</v>
      </c>
      <c r="E222" s="263">
        <v>45427</v>
      </c>
      <c r="F222" s="22" t="s">
        <v>2546</v>
      </c>
      <c r="G222" s="237" t="s">
        <v>2168</v>
      </c>
      <c r="H222" s="13" t="s">
        <v>52</v>
      </c>
      <c r="I222" s="238" t="s">
        <v>53</v>
      </c>
      <c r="J222" s="13" t="s">
        <v>1519</v>
      </c>
      <c r="K222" s="237">
        <v>80111601</v>
      </c>
      <c r="L222" s="269">
        <v>2365487</v>
      </c>
      <c r="M222" s="266">
        <v>17741153</v>
      </c>
      <c r="N222" s="216" t="s">
        <v>54</v>
      </c>
      <c r="O222" s="216" t="s">
        <v>1520</v>
      </c>
      <c r="P222" s="26">
        <v>1053794196</v>
      </c>
      <c r="Q222" s="222" t="s">
        <v>2401</v>
      </c>
      <c r="R222" s="257" t="s">
        <v>94</v>
      </c>
      <c r="S222" s="13">
        <v>299</v>
      </c>
      <c r="T222" s="14">
        <v>45427</v>
      </c>
      <c r="U222" s="47">
        <v>45656</v>
      </c>
      <c r="W222" s="218" t="s">
        <v>28</v>
      </c>
      <c r="X222" s="278" t="s">
        <v>2554</v>
      </c>
      <c r="Y222" s="218">
        <v>2024</v>
      </c>
      <c r="Z222" s="220" t="s">
        <v>23</v>
      </c>
    </row>
    <row r="223" spans="1:26" hidden="1" x14ac:dyDescent="0.25">
      <c r="A223" s="216" t="s">
        <v>2556</v>
      </c>
      <c r="B223" s="220" t="s">
        <v>23</v>
      </c>
      <c r="C223" s="216" t="s">
        <v>856</v>
      </c>
      <c r="D223" s="216" t="s">
        <v>2566</v>
      </c>
      <c r="E223" s="217">
        <v>45373</v>
      </c>
      <c r="F223" s="224" t="s">
        <v>2561</v>
      </c>
      <c r="G223" s="237" t="s">
        <v>853</v>
      </c>
      <c r="H223" s="216" t="s">
        <v>852</v>
      </c>
      <c r="I223" s="235" t="s">
        <v>853</v>
      </c>
      <c r="J223" s="216" t="s">
        <v>853</v>
      </c>
      <c r="K223" s="237" t="s">
        <v>2382</v>
      </c>
      <c r="L223" s="227">
        <v>1200000</v>
      </c>
      <c r="M223" s="240">
        <v>1200000</v>
      </c>
      <c r="N223" s="216" t="s">
        <v>781</v>
      </c>
      <c r="O223" s="216" t="s">
        <v>1521</v>
      </c>
      <c r="P223" s="219"/>
      <c r="Q223" s="219" t="s">
        <v>2569</v>
      </c>
      <c r="R223" s="216" t="s">
        <v>982</v>
      </c>
      <c r="S223" s="216"/>
      <c r="T223" s="217">
        <v>45384</v>
      </c>
      <c r="U223" s="217" t="s">
        <v>2572</v>
      </c>
      <c r="V223" s="217"/>
      <c r="W223" s="218" t="s">
        <v>28</v>
      </c>
      <c r="X223" s="254" t="s">
        <v>2573</v>
      </c>
      <c r="Y223" s="218">
        <v>2024</v>
      </c>
      <c r="Z223" s="220" t="s">
        <v>23</v>
      </c>
    </row>
    <row r="224" spans="1:26" hidden="1" x14ac:dyDescent="0.25">
      <c r="A224" s="216" t="s">
        <v>2557</v>
      </c>
      <c r="B224" s="220" t="s">
        <v>23</v>
      </c>
      <c r="C224" s="216" t="s">
        <v>860</v>
      </c>
      <c r="D224" s="216" t="s">
        <v>2567</v>
      </c>
      <c r="E224" s="217">
        <v>45384</v>
      </c>
      <c r="F224" s="224" t="s">
        <v>2562</v>
      </c>
      <c r="G224" s="237" t="s">
        <v>853</v>
      </c>
      <c r="H224" s="216" t="s">
        <v>852</v>
      </c>
      <c r="I224" s="235" t="s">
        <v>853</v>
      </c>
      <c r="J224" s="216" t="s">
        <v>853</v>
      </c>
      <c r="K224" s="237" t="s">
        <v>2382</v>
      </c>
      <c r="L224" s="227">
        <v>24109340</v>
      </c>
      <c r="M224" s="240">
        <v>24109340</v>
      </c>
      <c r="N224" s="216" t="s">
        <v>781</v>
      </c>
      <c r="O224" s="216" t="s">
        <v>1521</v>
      </c>
      <c r="P224" s="219"/>
      <c r="Q224" s="219" t="s">
        <v>2395</v>
      </c>
      <c r="R224" s="216" t="s">
        <v>763</v>
      </c>
      <c r="S224" s="216"/>
      <c r="T224" s="217">
        <v>45385</v>
      </c>
      <c r="U224" s="217">
        <v>45656</v>
      </c>
      <c r="V224" s="217"/>
      <c r="W224" s="218" t="s">
        <v>28</v>
      </c>
      <c r="X224" s="254" t="s">
        <v>2574</v>
      </c>
      <c r="Y224" s="218">
        <v>2024</v>
      </c>
      <c r="Z224" s="220" t="s">
        <v>23</v>
      </c>
    </row>
    <row r="225" spans="1:26" hidden="1" x14ac:dyDescent="0.25">
      <c r="A225" s="216" t="s">
        <v>2558</v>
      </c>
      <c r="B225" s="220" t="s">
        <v>23</v>
      </c>
      <c r="C225" s="216" t="s">
        <v>860</v>
      </c>
      <c r="D225" s="216" t="s">
        <v>883</v>
      </c>
      <c r="E225" s="217">
        <v>45386</v>
      </c>
      <c r="F225" s="224" t="s">
        <v>2563</v>
      </c>
      <c r="G225" s="237" t="s">
        <v>853</v>
      </c>
      <c r="H225" s="216" t="s">
        <v>852</v>
      </c>
      <c r="I225" s="235" t="s">
        <v>853</v>
      </c>
      <c r="J225" s="216" t="s">
        <v>853</v>
      </c>
      <c r="K225" s="237" t="s">
        <v>2382</v>
      </c>
      <c r="L225" s="227">
        <v>22971702</v>
      </c>
      <c r="M225" s="240">
        <v>22971702</v>
      </c>
      <c r="N225" s="216" t="s">
        <v>781</v>
      </c>
      <c r="O225" s="216" t="s">
        <v>1521</v>
      </c>
      <c r="P225" s="219"/>
      <c r="Q225" s="219" t="s">
        <v>2570</v>
      </c>
      <c r="R225" s="216" t="s">
        <v>94</v>
      </c>
      <c r="S225" s="216"/>
      <c r="T225" s="217">
        <v>45387</v>
      </c>
      <c r="U225" s="217">
        <v>45656</v>
      </c>
      <c r="V225" s="217"/>
      <c r="W225" s="218" t="s">
        <v>28</v>
      </c>
      <c r="X225" s="254" t="s">
        <v>2575</v>
      </c>
      <c r="Y225" s="218">
        <v>2024</v>
      </c>
      <c r="Z225" s="220" t="s">
        <v>23</v>
      </c>
    </row>
    <row r="226" spans="1:26" hidden="1" x14ac:dyDescent="0.25">
      <c r="A226" s="216" t="s">
        <v>2559</v>
      </c>
      <c r="B226" s="220" t="s">
        <v>23</v>
      </c>
      <c r="C226" s="216" t="s">
        <v>856</v>
      </c>
      <c r="D226" s="216" t="s">
        <v>2568</v>
      </c>
      <c r="E226" s="217">
        <v>45393</v>
      </c>
      <c r="F226" s="224" t="s">
        <v>2564</v>
      </c>
      <c r="G226" s="237" t="s">
        <v>853</v>
      </c>
      <c r="H226" s="216" t="s">
        <v>852</v>
      </c>
      <c r="I226" s="235" t="s">
        <v>853</v>
      </c>
      <c r="J226" s="216" t="s">
        <v>853</v>
      </c>
      <c r="K226" s="237" t="s">
        <v>2382</v>
      </c>
      <c r="L226" s="227">
        <v>3225100</v>
      </c>
      <c r="M226" s="240">
        <v>3225100</v>
      </c>
      <c r="N226" s="216" t="s">
        <v>781</v>
      </c>
      <c r="O226" s="216" t="s">
        <v>1521</v>
      </c>
      <c r="P226" s="219"/>
      <c r="Q226" s="219" t="s">
        <v>2571</v>
      </c>
      <c r="R226" s="216" t="s">
        <v>94</v>
      </c>
      <c r="S226" s="216"/>
      <c r="T226" s="217">
        <v>45394</v>
      </c>
      <c r="U226" s="217">
        <v>45656</v>
      </c>
      <c r="V226" s="217"/>
      <c r="W226" s="218" t="s">
        <v>28</v>
      </c>
      <c r="X226" s="254" t="s">
        <v>2576</v>
      </c>
      <c r="Y226" s="218">
        <v>2024</v>
      </c>
      <c r="Z226" s="220" t="s">
        <v>23</v>
      </c>
    </row>
    <row r="227" spans="1:26" hidden="1" x14ac:dyDescent="0.25">
      <c r="A227" s="216" t="s">
        <v>2560</v>
      </c>
      <c r="B227" s="220" t="s">
        <v>23</v>
      </c>
      <c r="C227" s="216" t="s">
        <v>856</v>
      </c>
      <c r="D227" s="216" t="s">
        <v>906</v>
      </c>
      <c r="E227" s="217">
        <v>45406</v>
      </c>
      <c r="F227" s="224" t="s">
        <v>2565</v>
      </c>
      <c r="G227" s="237" t="s">
        <v>853</v>
      </c>
      <c r="H227" s="216" t="s">
        <v>852</v>
      </c>
      <c r="I227" s="235" t="s">
        <v>853</v>
      </c>
      <c r="J227" s="216" t="s">
        <v>853</v>
      </c>
      <c r="K227" s="237" t="s">
        <v>2382</v>
      </c>
      <c r="L227" s="227">
        <v>2400000</v>
      </c>
      <c r="M227" s="240">
        <v>2400000</v>
      </c>
      <c r="N227" s="216" t="s">
        <v>781</v>
      </c>
      <c r="O227" s="216" t="s">
        <v>1521</v>
      </c>
      <c r="P227" s="219"/>
      <c r="Q227" s="219" t="s">
        <v>1121</v>
      </c>
      <c r="R227" s="216" t="s">
        <v>189</v>
      </c>
      <c r="S227" s="216"/>
      <c r="T227" s="217">
        <v>45406</v>
      </c>
      <c r="U227" s="217">
        <v>45656</v>
      </c>
      <c r="V227" s="217"/>
      <c r="W227" s="218" t="s">
        <v>28</v>
      </c>
      <c r="X227" s="254" t="s">
        <v>2577</v>
      </c>
      <c r="Y227" s="218">
        <v>2024</v>
      </c>
      <c r="Z227" s="220" t="s">
        <v>23</v>
      </c>
    </row>
    <row r="228" spans="1:26" hidden="1" x14ac:dyDescent="0.25">
      <c r="A228" t="s">
        <v>2578</v>
      </c>
      <c r="B228" s="220" t="s">
        <v>23</v>
      </c>
      <c r="C228" s="13" t="s">
        <v>947</v>
      </c>
      <c r="D228" s="13" t="s">
        <v>909</v>
      </c>
      <c r="E228" s="285">
        <v>45394</v>
      </c>
      <c r="F228" s="287" t="s">
        <v>2593</v>
      </c>
      <c r="G228" s="273" t="s">
        <v>853</v>
      </c>
      <c r="H228" s="273" t="s">
        <v>852</v>
      </c>
      <c r="I228" s="273" t="s">
        <v>853</v>
      </c>
      <c r="J228" s="273" t="s">
        <v>853</v>
      </c>
      <c r="K228" s="237" t="s">
        <v>2382</v>
      </c>
      <c r="L228" s="266">
        <v>6994500</v>
      </c>
      <c r="M228" s="293">
        <v>6994500</v>
      </c>
      <c r="N228" s="13" t="s">
        <v>781</v>
      </c>
      <c r="O228" s="13" t="s">
        <v>1521</v>
      </c>
      <c r="Q228" s="71" t="s">
        <v>2603</v>
      </c>
      <c r="R228" s="258" t="s">
        <v>94</v>
      </c>
      <c r="T228" s="14">
        <v>45394</v>
      </c>
      <c r="U228" s="47">
        <v>45424</v>
      </c>
      <c r="W228" s="218" t="s">
        <v>28</v>
      </c>
      <c r="X228" s="278" t="s">
        <v>2609</v>
      </c>
      <c r="Y228" s="218">
        <v>2024</v>
      </c>
      <c r="Z228" s="220" t="s">
        <v>23</v>
      </c>
    </row>
    <row r="229" spans="1:26" ht="16.5" hidden="1" x14ac:dyDescent="0.3">
      <c r="A229" t="s">
        <v>2579</v>
      </c>
      <c r="B229" s="220" t="s">
        <v>23</v>
      </c>
      <c r="C229" s="273" t="s">
        <v>856</v>
      </c>
      <c r="D229" s="273" t="s">
        <v>960</v>
      </c>
      <c r="E229" s="286">
        <v>45392</v>
      </c>
      <c r="F229" s="279" t="s">
        <v>2594</v>
      </c>
      <c r="G229" s="273" t="s">
        <v>853</v>
      </c>
      <c r="H229" s="273" t="s">
        <v>852</v>
      </c>
      <c r="I229" s="273" t="s">
        <v>853</v>
      </c>
      <c r="J229" s="273" t="s">
        <v>853</v>
      </c>
      <c r="K229" s="237" t="s">
        <v>2382</v>
      </c>
      <c r="L229" s="270">
        <v>-8000000</v>
      </c>
      <c r="M229" s="293">
        <v>8000000</v>
      </c>
      <c r="N229" s="13" t="s">
        <v>781</v>
      </c>
      <c r="O229" s="13" t="s">
        <v>1521</v>
      </c>
      <c r="Q229" s="290" t="s">
        <v>2604</v>
      </c>
      <c r="R229" s="257" t="s">
        <v>72</v>
      </c>
      <c r="T229" s="276">
        <v>45393</v>
      </c>
      <c r="U229" s="277">
        <v>45412</v>
      </c>
      <c r="W229" s="218" t="s">
        <v>28</v>
      </c>
      <c r="X229" s="278" t="s">
        <v>2610</v>
      </c>
      <c r="Y229" s="218">
        <v>2024</v>
      </c>
      <c r="Z229" s="220" t="s">
        <v>23</v>
      </c>
    </row>
    <row r="230" spans="1:26" ht="16.5" hidden="1" x14ac:dyDescent="0.3">
      <c r="A230" t="s">
        <v>2580</v>
      </c>
      <c r="B230" s="220" t="s">
        <v>23</v>
      </c>
      <c r="C230" s="273" t="s">
        <v>856</v>
      </c>
      <c r="D230" s="273" t="s">
        <v>2589</v>
      </c>
      <c r="E230" s="286">
        <v>45392</v>
      </c>
      <c r="F230" s="279" t="s">
        <v>2595</v>
      </c>
      <c r="G230" s="273" t="s">
        <v>853</v>
      </c>
      <c r="H230" s="273" t="s">
        <v>852</v>
      </c>
      <c r="I230" s="273" t="s">
        <v>853</v>
      </c>
      <c r="J230" s="273" t="s">
        <v>853</v>
      </c>
      <c r="K230" s="237" t="s">
        <v>2382</v>
      </c>
      <c r="L230" s="267">
        <v>3000000</v>
      </c>
      <c r="M230" s="293">
        <v>3000000</v>
      </c>
      <c r="N230" s="13" t="s">
        <v>781</v>
      </c>
      <c r="O230" s="13" t="s">
        <v>1521</v>
      </c>
      <c r="Q230" s="290" t="s">
        <v>2605</v>
      </c>
      <c r="R230" s="257" t="s">
        <v>111</v>
      </c>
      <c r="T230" s="276">
        <v>45392</v>
      </c>
      <c r="U230" s="277">
        <v>45422</v>
      </c>
      <c r="W230" s="218" t="s">
        <v>28</v>
      </c>
      <c r="X230" s="278" t="s">
        <v>2611</v>
      </c>
      <c r="Y230" s="218">
        <v>2024</v>
      </c>
      <c r="Z230" s="220" t="s">
        <v>23</v>
      </c>
    </row>
    <row r="231" spans="1:26" ht="16.5" hidden="1" x14ac:dyDescent="0.3">
      <c r="A231" t="s">
        <v>2581</v>
      </c>
      <c r="B231" s="220" t="s">
        <v>23</v>
      </c>
      <c r="C231" s="273" t="s">
        <v>856</v>
      </c>
      <c r="D231" s="284" t="s">
        <v>2590</v>
      </c>
      <c r="E231" s="285">
        <v>45406</v>
      </c>
      <c r="F231" s="279" t="s">
        <v>2596</v>
      </c>
      <c r="G231" s="273" t="s">
        <v>853</v>
      </c>
      <c r="H231" s="273" t="s">
        <v>852</v>
      </c>
      <c r="I231" s="273" t="s">
        <v>853</v>
      </c>
      <c r="J231" s="273" t="s">
        <v>853</v>
      </c>
      <c r="K231" s="237" t="s">
        <v>2382</v>
      </c>
      <c r="L231" s="267">
        <v>11940200</v>
      </c>
      <c r="M231" s="293">
        <v>11940200</v>
      </c>
      <c r="N231" s="13" t="s">
        <v>781</v>
      </c>
      <c r="O231" s="13" t="s">
        <v>1521</v>
      </c>
      <c r="Q231" s="291" t="s">
        <v>2606</v>
      </c>
      <c r="R231" s="289" t="s">
        <v>184</v>
      </c>
      <c r="T231" s="276">
        <v>45406</v>
      </c>
      <c r="U231" s="277">
        <v>45473</v>
      </c>
      <c r="W231" s="218" t="s">
        <v>28</v>
      </c>
      <c r="X231" s="278" t="s">
        <v>2612</v>
      </c>
      <c r="Y231" s="218">
        <v>2024</v>
      </c>
      <c r="Z231" s="220" t="s">
        <v>23</v>
      </c>
    </row>
    <row r="232" spans="1:26" hidden="1" x14ac:dyDescent="0.25">
      <c r="A232" t="s">
        <v>2582</v>
      </c>
      <c r="B232" s="220" t="s">
        <v>23</v>
      </c>
      <c r="C232" s="13" t="s">
        <v>947</v>
      </c>
      <c r="D232" s="8" t="s">
        <v>2591</v>
      </c>
      <c r="E232" s="280">
        <v>45415</v>
      </c>
      <c r="F232" s="74" t="s">
        <v>2597</v>
      </c>
      <c r="G232" s="273" t="s">
        <v>853</v>
      </c>
      <c r="H232" s="273" t="s">
        <v>852</v>
      </c>
      <c r="I232" s="273" t="s">
        <v>853</v>
      </c>
      <c r="J232" s="273" t="s">
        <v>853</v>
      </c>
      <c r="K232" s="237" t="s">
        <v>2382</v>
      </c>
      <c r="L232" s="266">
        <v>646780</v>
      </c>
      <c r="M232" s="293">
        <v>646780</v>
      </c>
      <c r="N232" s="13" t="s">
        <v>54</v>
      </c>
      <c r="O232" s="13" t="s">
        <v>1520</v>
      </c>
      <c r="Q232" s="292" t="s">
        <v>1121</v>
      </c>
      <c r="R232" s="258" t="s">
        <v>129</v>
      </c>
      <c r="T232" s="14">
        <v>45415</v>
      </c>
      <c r="U232" s="47">
        <v>45446</v>
      </c>
      <c r="W232" s="218" t="s">
        <v>28</v>
      </c>
      <c r="X232" s="278" t="s">
        <v>2613</v>
      </c>
      <c r="Y232" s="218">
        <v>2024</v>
      </c>
      <c r="Z232" s="220" t="s">
        <v>23</v>
      </c>
    </row>
    <row r="233" spans="1:26" hidden="1" x14ac:dyDescent="0.25">
      <c r="A233" t="s">
        <v>2583</v>
      </c>
      <c r="B233" s="220" t="s">
        <v>23</v>
      </c>
      <c r="C233" s="13" t="s">
        <v>984</v>
      </c>
      <c r="D233" s="13" t="s">
        <v>998</v>
      </c>
      <c r="E233" s="280">
        <v>45428</v>
      </c>
      <c r="F233" s="74" t="s">
        <v>2598</v>
      </c>
      <c r="G233" s="273" t="s">
        <v>853</v>
      </c>
      <c r="H233" s="273" t="s">
        <v>852</v>
      </c>
      <c r="I233" s="273" t="s">
        <v>853</v>
      </c>
      <c r="J233" s="273" t="s">
        <v>853</v>
      </c>
      <c r="K233" s="237" t="s">
        <v>2382</v>
      </c>
      <c r="L233" s="266">
        <v>2456200</v>
      </c>
      <c r="M233" s="293">
        <v>2456200</v>
      </c>
      <c r="N233" s="13" t="s">
        <v>54</v>
      </c>
      <c r="O233" s="13" t="s">
        <v>1520</v>
      </c>
      <c r="Q233" s="292" t="s">
        <v>1121</v>
      </c>
      <c r="R233" s="258" t="s">
        <v>189</v>
      </c>
      <c r="T233" s="14">
        <v>45428</v>
      </c>
      <c r="U233" s="47">
        <v>45489</v>
      </c>
      <c r="W233" s="218" t="s">
        <v>28</v>
      </c>
      <c r="X233" s="278" t="s">
        <v>2614</v>
      </c>
      <c r="Y233" s="218">
        <v>2024</v>
      </c>
      <c r="Z233" s="220" t="s">
        <v>23</v>
      </c>
    </row>
    <row r="234" spans="1:26" ht="16.5" hidden="1" x14ac:dyDescent="0.3">
      <c r="A234" t="s">
        <v>2584</v>
      </c>
      <c r="B234" s="220" t="s">
        <v>23</v>
      </c>
      <c r="C234" s="273" t="s">
        <v>856</v>
      </c>
      <c r="D234" s="13" t="s">
        <v>963</v>
      </c>
      <c r="E234" s="280">
        <v>45432</v>
      </c>
      <c r="F234" s="288" t="s">
        <v>2599</v>
      </c>
      <c r="G234" s="273" t="s">
        <v>853</v>
      </c>
      <c r="H234" s="273" t="s">
        <v>852</v>
      </c>
      <c r="I234" s="273" t="s">
        <v>853</v>
      </c>
      <c r="J234" s="273" t="s">
        <v>853</v>
      </c>
      <c r="K234" s="237" t="s">
        <v>2382</v>
      </c>
      <c r="L234" s="266">
        <v>3000000</v>
      </c>
      <c r="M234" s="293">
        <v>3000000</v>
      </c>
      <c r="N234" s="13" t="s">
        <v>781</v>
      </c>
      <c r="O234" s="13" t="s">
        <v>1521</v>
      </c>
      <c r="Q234" s="292" t="s">
        <v>2607</v>
      </c>
      <c r="R234" s="258" t="s">
        <v>111</v>
      </c>
      <c r="T234" s="14">
        <v>45432</v>
      </c>
      <c r="U234" s="47">
        <v>45463</v>
      </c>
      <c r="W234" s="218" t="s">
        <v>28</v>
      </c>
      <c r="X234" s="278" t="s">
        <v>2615</v>
      </c>
      <c r="Y234" s="218">
        <v>2024</v>
      </c>
      <c r="Z234" s="220" t="s">
        <v>23</v>
      </c>
    </row>
    <row r="235" spans="1:26" ht="16.5" hidden="1" x14ac:dyDescent="0.3">
      <c r="A235" t="s">
        <v>2585</v>
      </c>
      <c r="B235" s="220" t="s">
        <v>23</v>
      </c>
      <c r="C235" s="273" t="s">
        <v>856</v>
      </c>
      <c r="D235" s="15" t="s">
        <v>1089</v>
      </c>
      <c r="E235" s="280">
        <v>45432</v>
      </c>
      <c r="F235" s="288" t="s">
        <v>2600</v>
      </c>
      <c r="G235" s="273" t="s">
        <v>853</v>
      </c>
      <c r="H235" s="273" t="s">
        <v>852</v>
      </c>
      <c r="I235" s="273" t="s">
        <v>853</v>
      </c>
      <c r="J235" s="273" t="s">
        <v>853</v>
      </c>
      <c r="K235" s="237" t="s">
        <v>2382</v>
      </c>
      <c r="L235" s="266">
        <v>5400000</v>
      </c>
      <c r="M235" s="293">
        <v>5400000</v>
      </c>
      <c r="N235" s="13" t="s">
        <v>54</v>
      </c>
      <c r="O235" s="13" t="s">
        <v>1520</v>
      </c>
      <c r="Q235" s="292" t="s">
        <v>1121</v>
      </c>
      <c r="R235" s="258" t="s">
        <v>189</v>
      </c>
      <c r="T235" s="14">
        <v>45432</v>
      </c>
      <c r="U235" s="47">
        <v>45646</v>
      </c>
      <c r="W235" s="218" t="s">
        <v>28</v>
      </c>
      <c r="X235" s="278" t="s">
        <v>2616</v>
      </c>
      <c r="Y235" s="218">
        <v>2024</v>
      </c>
      <c r="Z235" s="220" t="s">
        <v>23</v>
      </c>
    </row>
    <row r="236" spans="1:26" ht="16.5" hidden="1" x14ac:dyDescent="0.3">
      <c r="A236" t="s">
        <v>2586</v>
      </c>
      <c r="B236" s="220" t="s">
        <v>23</v>
      </c>
      <c r="C236" s="13" t="s">
        <v>2588</v>
      </c>
      <c r="D236" s="15" t="s">
        <v>2592</v>
      </c>
      <c r="E236" s="280">
        <v>45434</v>
      </c>
      <c r="F236" s="288" t="s">
        <v>2601</v>
      </c>
      <c r="G236" s="273" t="s">
        <v>853</v>
      </c>
      <c r="H236" s="273" t="s">
        <v>852</v>
      </c>
      <c r="I236" s="273" t="s">
        <v>853</v>
      </c>
      <c r="J236" s="273" t="s">
        <v>853</v>
      </c>
      <c r="K236" s="237" t="s">
        <v>2382</v>
      </c>
      <c r="L236" s="266">
        <v>1300000</v>
      </c>
      <c r="M236" s="293">
        <v>1300000</v>
      </c>
      <c r="N236" s="13" t="s">
        <v>54</v>
      </c>
      <c r="O236" s="13" t="s">
        <v>1520</v>
      </c>
      <c r="Q236" s="55"/>
      <c r="R236" s="258" t="s">
        <v>27</v>
      </c>
      <c r="T236" s="14">
        <v>45436</v>
      </c>
      <c r="U236" s="47">
        <v>45447</v>
      </c>
      <c r="W236" s="218" t="s">
        <v>28</v>
      </c>
      <c r="X236" s="278" t="s">
        <v>2617</v>
      </c>
      <c r="Y236" s="218">
        <v>2024</v>
      </c>
      <c r="Z236" s="220" t="s">
        <v>23</v>
      </c>
    </row>
    <row r="237" spans="1:26" hidden="1" x14ac:dyDescent="0.25">
      <c r="A237" t="s">
        <v>2587</v>
      </c>
      <c r="B237" s="220" t="s">
        <v>23</v>
      </c>
      <c r="C237" s="13" t="s">
        <v>2588</v>
      </c>
      <c r="D237" s="15"/>
      <c r="E237" s="280">
        <v>45441</v>
      </c>
      <c r="F237" s="264" t="s">
        <v>2602</v>
      </c>
      <c r="G237" s="273" t="s">
        <v>853</v>
      </c>
      <c r="H237" s="273" t="s">
        <v>852</v>
      </c>
      <c r="I237" s="273" t="s">
        <v>853</v>
      </c>
      <c r="J237" s="273" t="s">
        <v>853</v>
      </c>
      <c r="K237" s="237" t="s">
        <v>2382</v>
      </c>
      <c r="L237" s="266">
        <v>3146900</v>
      </c>
      <c r="M237" s="293">
        <v>3146900</v>
      </c>
      <c r="N237" s="13" t="s">
        <v>54</v>
      </c>
      <c r="O237" s="13" t="s">
        <v>1521</v>
      </c>
      <c r="Q237" s="55" t="s">
        <v>2608</v>
      </c>
      <c r="R237" s="258" t="s">
        <v>94</v>
      </c>
      <c r="T237" s="14">
        <v>67624</v>
      </c>
      <c r="U237" s="47">
        <v>45503</v>
      </c>
      <c r="W237" s="218" t="s">
        <v>28</v>
      </c>
      <c r="X237" s="278" t="s">
        <v>2618</v>
      </c>
      <c r="Y237" s="218">
        <v>2024</v>
      </c>
      <c r="Z237" s="220" t="s">
        <v>23</v>
      </c>
    </row>
    <row r="238" spans="1:26" ht="16.5" x14ac:dyDescent="0.3">
      <c r="A238" s="112" t="s">
        <v>2619</v>
      </c>
      <c r="B238" s="297" t="s">
        <v>30</v>
      </c>
      <c r="C238" s="13" t="s">
        <v>49</v>
      </c>
      <c r="D238" s="13" t="s">
        <v>2630</v>
      </c>
      <c r="E238" s="21">
        <v>45352</v>
      </c>
      <c r="F238" s="298" t="s">
        <v>2639</v>
      </c>
      <c r="H238" s="70" t="s">
        <v>27</v>
      </c>
      <c r="I238" s="24" t="s">
        <v>53</v>
      </c>
      <c r="J238" s="13" t="s">
        <v>1519</v>
      </c>
      <c r="L238" s="266">
        <v>63479120</v>
      </c>
      <c r="M238" s="266">
        <v>63479120</v>
      </c>
      <c r="N238" s="13" t="s">
        <v>54</v>
      </c>
      <c r="O238" s="13" t="s">
        <v>1520</v>
      </c>
      <c r="P238" s="26">
        <v>1110502334</v>
      </c>
      <c r="Q238" s="13" t="s">
        <v>1121</v>
      </c>
      <c r="R238" s="70" t="s">
        <v>27</v>
      </c>
      <c r="T238" s="14">
        <v>45352</v>
      </c>
      <c r="U238" s="47">
        <v>45656</v>
      </c>
      <c r="W238" s="15" t="s">
        <v>28</v>
      </c>
      <c r="X238" s="308" t="s">
        <v>2703</v>
      </c>
      <c r="Y238" s="218">
        <v>2024</v>
      </c>
      <c r="Z238" s="13" t="s">
        <v>30</v>
      </c>
    </row>
    <row r="239" spans="1:26" ht="16.5" x14ac:dyDescent="0.3">
      <c r="A239" s="112" t="s">
        <v>2620</v>
      </c>
      <c r="B239" s="297" t="s">
        <v>30</v>
      </c>
      <c r="C239" s="13" t="s">
        <v>49</v>
      </c>
      <c r="D239" s="15" t="s">
        <v>2631</v>
      </c>
      <c r="E239" s="21">
        <v>45356</v>
      </c>
      <c r="F239" s="298" t="s">
        <v>2640</v>
      </c>
      <c r="H239" s="70" t="s">
        <v>72</v>
      </c>
      <c r="I239" s="24" t="s">
        <v>53</v>
      </c>
      <c r="J239" s="13" t="s">
        <v>1519</v>
      </c>
      <c r="L239" s="266">
        <v>38814871</v>
      </c>
      <c r="M239" s="266">
        <v>38814871</v>
      </c>
      <c r="N239" s="13" t="s">
        <v>54</v>
      </c>
      <c r="O239" s="13" t="s">
        <v>1520</v>
      </c>
      <c r="P239" s="26">
        <v>88260092</v>
      </c>
      <c r="Q239" s="13" t="s">
        <v>1121</v>
      </c>
      <c r="R239" s="70" t="s">
        <v>72</v>
      </c>
      <c r="T239" s="14">
        <v>45356</v>
      </c>
      <c r="U239" s="47">
        <v>45612</v>
      </c>
      <c r="W239" s="15" t="s">
        <v>28</v>
      </c>
      <c r="X239" s="308" t="s">
        <v>2704</v>
      </c>
      <c r="Y239" s="218">
        <v>2024</v>
      </c>
      <c r="Z239" s="13" t="s">
        <v>30</v>
      </c>
    </row>
    <row r="240" spans="1:26" ht="16.5" x14ac:dyDescent="0.3">
      <c r="A240" s="112" t="s">
        <v>2621</v>
      </c>
      <c r="B240" s="297" t="s">
        <v>30</v>
      </c>
      <c r="C240" s="13" t="s">
        <v>49</v>
      </c>
      <c r="D240" s="13" t="s">
        <v>2632</v>
      </c>
      <c r="E240" s="21">
        <v>45362</v>
      </c>
      <c r="F240" s="298" t="s">
        <v>2641</v>
      </c>
      <c r="H240" s="70" t="s">
        <v>336</v>
      </c>
      <c r="I240" s="24" t="s">
        <v>53</v>
      </c>
      <c r="J240" s="13" t="s">
        <v>1519</v>
      </c>
      <c r="L240" s="266">
        <v>29122640</v>
      </c>
      <c r="M240" s="266">
        <v>29122640</v>
      </c>
      <c r="N240" s="13" t="s">
        <v>54</v>
      </c>
      <c r="O240" s="13" t="s">
        <v>1520</v>
      </c>
      <c r="P240" s="26">
        <v>1057586129</v>
      </c>
      <c r="Q240" s="13" t="s">
        <v>1121</v>
      </c>
      <c r="R240" s="70" t="s">
        <v>336</v>
      </c>
      <c r="T240" s="14">
        <v>45362</v>
      </c>
      <c r="U240" s="47">
        <v>45604</v>
      </c>
      <c r="W240" s="15" t="s">
        <v>28</v>
      </c>
      <c r="X240" s="308" t="s">
        <v>2705</v>
      </c>
      <c r="Y240" s="218">
        <v>2024</v>
      </c>
      <c r="Z240" s="13" t="s">
        <v>30</v>
      </c>
    </row>
    <row r="241" spans="1:26" ht="16.5" x14ac:dyDescent="0.3">
      <c r="A241" s="112" t="s">
        <v>2622</v>
      </c>
      <c r="B241" s="297" t="s">
        <v>30</v>
      </c>
      <c r="C241" s="13" t="s">
        <v>49</v>
      </c>
      <c r="D241" s="13" t="s">
        <v>2633</v>
      </c>
      <c r="E241" s="21">
        <v>45364</v>
      </c>
      <c r="F241" s="298" t="s">
        <v>2642</v>
      </c>
      <c r="H241" s="70" t="s">
        <v>336</v>
      </c>
      <c r="I241" s="24" t="s">
        <v>53</v>
      </c>
      <c r="J241" s="13" t="s">
        <v>1519</v>
      </c>
      <c r="L241" s="266">
        <v>17627885</v>
      </c>
      <c r="M241" s="266">
        <v>17627885</v>
      </c>
      <c r="N241" s="13" t="s">
        <v>54</v>
      </c>
      <c r="O241" s="13" t="s">
        <v>1520</v>
      </c>
      <c r="P241" s="26">
        <v>1058846082</v>
      </c>
      <c r="Q241" s="13" t="s">
        <v>1121</v>
      </c>
      <c r="R241" s="70" t="s">
        <v>336</v>
      </c>
      <c r="T241" s="14">
        <v>45364</v>
      </c>
      <c r="U241" s="47">
        <v>45656</v>
      </c>
      <c r="W241" s="15" t="s">
        <v>28</v>
      </c>
      <c r="X241" s="308" t="s">
        <v>2706</v>
      </c>
      <c r="Y241" s="218">
        <v>2024</v>
      </c>
      <c r="Z241" s="13" t="s">
        <v>30</v>
      </c>
    </row>
    <row r="242" spans="1:26" ht="16.5" x14ac:dyDescent="0.3">
      <c r="A242" s="112" t="s">
        <v>2623</v>
      </c>
      <c r="B242" s="297" t="s">
        <v>30</v>
      </c>
      <c r="C242" s="13" t="s">
        <v>49</v>
      </c>
      <c r="D242" s="13" t="s">
        <v>2634</v>
      </c>
      <c r="E242" s="21">
        <v>45364</v>
      </c>
      <c r="F242" s="298" t="s">
        <v>2643</v>
      </c>
      <c r="H242" s="70" t="s">
        <v>116</v>
      </c>
      <c r="I242" s="24" t="s">
        <v>53</v>
      </c>
      <c r="J242" s="13" t="s">
        <v>1519</v>
      </c>
      <c r="L242" s="266">
        <v>40327142</v>
      </c>
      <c r="M242" s="266">
        <v>40327142</v>
      </c>
      <c r="N242" s="13" t="s">
        <v>54</v>
      </c>
      <c r="O242" s="13" t="s">
        <v>1520</v>
      </c>
      <c r="P242" s="26">
        <v>1048016246</v>
      </c>
      <c r="Q242" s="13" t="s">
        <v>1121</v>
      </c>
      <c r="R242" s="70" t="s">
        <v>116</v>
      </c>
      <c r="T242" s="14">
        <v>45364</v>
      </c>
      <c r="U242" s="47">
        <v>45656</v>
      </c>
      <c r="W242" s="15" t="s">
        <v>28</v>
      </c>
      <c r="X242" s="308" t="s">
        <v>2707</v>
      </c>
      <c r="Y242" s="218">
        <v>2024</v>
      </c>
      <c r="Z242" s="13" t="s">
        <v>30</v>
      </c>
    </row>
    <row r="243" spans="1:26" ht="16.5" x14ac:dyDescent="0.3">
      <c r="A243" s="112" t="s">
        <v>2624</v>
      </c>
      <c r="B243" s="297" t="s">
        <v>30</v>
      </c>
      <c r="C243" s="13" t="s">
        <v>49</v>
      </c>
      <c r="D243" s="13" t="s">
        <v>2635</v>
      </c>
      <c r="E243" s="21">
        <v>45390</v>
      </c>
      <c r="F243" s="298" t="s">
        <v>2644</v>
      </c>
      <c r="H243" s="70" t="s">
        <v>763</v>
      </c>
      <c r="I243" s="24" t="s">
        <v>53</v>
      </c>
      <c r="J243" s="13" t="s">
        <v>1519</v>
      </c>
      <c r="L243" s="266">
        <v>38814871.200000003</v>
      </c>
      <c r="M243" s="266">
        <v>38814871.200000003</v>
      </c>
      <c r="N243" s="13" t="s">
        <v>54</v>
      </c>
      <c r="O243" s="13" t="s">
        <v>1520</v>
      </c>
      <c r="P243" s="26">
        <v>75106217</v>
      </c>
      <c r="Q243" s="13" t="s">
        <v>1121</v>
      </c>
      <c r="R243" s="70" t="s">
        <v>763</v>
      </c>
      <c r="T243" s="14">
        <v>45390</v>
      </c>
      <c r="U243" s="47">
        <v>45645</v>
      </c>
      <c r="W243" s="15" t="s">
        <v>28</v>
      </c>
      <c r="X243" s="308" t="s">
        <v>2708</v>
      </c>
      <c r="Y243" s="218">
        <v>2024</v>
      </c>
      <c r="Z243" s="13" t="s">
        <v>30</v>
      </c>
    </row>
    <row r="244" spans="1:26" ht="16.5" x14ac:dyDescent="0.3">
      <c r="A244" s="112" t="s">
        <v>2625</v>
      </c>
      <c r="B244" s="297" t="s">
        <v>30</v>
      </c>
      <c r="C244" s="13" t="s">
        <v>49</v>
      </c>
      <c r="D244" s="13" t="s">
        <v>811</v>
      </c>
      <c r="E244" s="21">
        <v>45391</v>
      </c>
      <c r="F244" s="298" t="s">
        <v>2645</v>
      </c>
      <c r="H244" s="70" t="s">
        <v>189</v>
      </c>
      <c r="I244" s="24" t="s">
        <v>53</v>
      </c>
      <c r="J244" s="13" t="s">
        <v>1519</v>
      </c>
      <c r="L244" s="266">
        <v>36686550</v>
      </c>
      <c r="M244" s="266">
        <v>36686550</v>
      </c>
      <c r="N244" s="13" t="s">
        <v>54</v>
      </c>
      <c r="O244" s="13" t="s">
        <v>1520</v>
      </c>
      <c r="P244" s="26">
        <v>1113676575</v>
      </c>
      <c r="Q244" s="13" t="s">
        <v>1121</v>
      </c>
      <c r="R244" s="70" t="s">
        <v>189</v>
      </c>
      <c r="T244" s="14">
        <v>45392</v>
      </c>
      <c r="U244" s="47">
        <v>45656</v>
      </c>
      <c r="W244" s="15" t="s">
        <v>28</v>
      </c>
      <c r="X244" s="308" t="s">
        <v>2709</v>
      </c>
      <c r="Y244" s="218">
        <v>2024</v>
      </c>
      <c r="Z244" s="13" t="s">
        <v>30</v>
      </c>
    </row>
    <row r="245" spans="1:26" ht="16.5" x14ac:dyDescent="0.3">
      <c r="A245" s="112" t="s">
        <v>2626</v>
      </c>
      <c r="B245" s="297" t="s">
        <v>30</v>
      </c>
      <c r="C245" s="13" t="s">
        <v>49</v>
      </c>
      <c r="D245" s="13" t="s">
        <v>298</v>
      </c>
      <c r="E245" s="21">
        <v>45412</v>
      </c>
      <c r="F245" s="298" t="s">
        <v>2646</v>
      </c>
      <c r="H245" s="70" t="s">
        <v>111</v>
      </c>
      <c r="I245" s="24" t="s">
        <v>53</v>
      </c>
      <c r="J245" s="13" t="s">
        <v>1519</v>
      </c>
      <c r="L245" s="266">
        <v>29419207</v>
      </c>
      <c r="M245" s="266">
        <v>29419207</v>
      </c>
      <c r="N245" s="13" t="s">
        <v>54</v>
      </c>
      <c r="O245" s="13" t="s">
        <v>1520</v>
      </c>
      <c r="P245" s="26">
        <v>93412983</v>
      </c>
      <c r="Q245" s="13" t="s">
        <v>1121</v>
      </c>
      <c r="R245" s="70" t="s">
        <v>111</v>
      </c>
      <c r="T245" s="14">
        <v>45412</v>
      </c>
      <c r="U245" s="47">
        <v>45606</v>
      </c>
      <c r="W245" s="15" t="s">
        <v>28</v>
      </c>
      <c r="X245" s="308" t="s">
        <v>2552</v>
      </c>
      <c r="Y245" s="218">
        <v>2024</v>
      </c>
      <c r="Z245" s="13" t="s">
        <v>30</v>
      </c>
    </row>
    <row r="246" spans="1:26" ht="16.5" x14ac:dyDescent="0.3">
      <c r="A246" s="112" t="s">
        <v>2627</v>
      </c>
      <c r="B246" s="297" t="s">
        <v>30</v>
      </c>
      <c r="C246" s="13" t="s">
        <v>49</v>
      </c>
      <c r="D246" s="13" t="s">
        <v>2636</v>
      </c>
      <c r="E246" s="21">
        <v>45440</v>
      </c>
      <c r="F246" s="298" t="s">
        <v>2647</v>
      </c>
      <c r="H246" s="70" t="s">
        <v>27</v>
      </c>
      <c r="I246" s="24" t="s">
        <v>53</v>
      </c>
      <c r="J246" s="13" t="s">
        <v>1519</v>
      </c>
      <c r="L246" s="266">
        <v>14683684</v>
      </c>
      <c r="M246" s="266">
        <v>14683684</v>
      </c>
      <c r="N246" s="13" t="s">
        <v>54</v>
      </c>
      <c r="O246" s="13" t="s">
        <v>1520</v>
      </c>
      <c r="P246" s="26">
        <v>1144093748</v>
      </c>
      <c r="Q246" s="13" t="s">
        <v>1121</v>
      </c>
      <c r="R246" s="70" t="s">
        <v>27</v>
      </c>
      <c r="T246" s="14">
        <v>45440</v>
      </c>
      <c r="U246" s="47">
        <v>45562</v>
      </c>
      <c r="W246" s="15" t="s">
        <v>28</v>
      </c>
      <c r="X246" s="308" t="s">
        <v>2710</v>
      </c>
      <c r="Y246" s="218">
        <v>2024</v>
      </c>
      <c r="Z246" s="13" t="s">
        <v>30</v>
      </c>
    </row>
    <row r="247" spans="1:26" ht="16.5" x14ac:dyDescent="0.3">
      <c r="A247" s="112" t="s">
        <v>2628</v>
      </c>
      <c r="B247" s="297" t="s">
        <v>30</v>
      </c>
      <c r="C247" s="13" t="s">
        <v>49</v>
      </c>
      <c r="D247" s="13" t="s">
        <v>2637</v>
      </c>
      <c r="E247" s="21">
        <v>45440</v>
      </c>
      <c r="F247" s="298" t="s">
        <v>2648</v>
      </c>
      <c r="H247" s="70" t="s">
        <v>336</v>
      </c>
      <c r="I247" s="24" t="s">
        <v>53</v>
      </c>
      <c r="J247" s="13" t="s">
        <v>1519</v>
      </c>
      <c r="L247" s="266">
        <v>13037290</v>
      </c>
      <c r="M247" s="266">
        <v>13037290</v>
      </c>
      <c r="N247" s="13" t="s">
        <v>54</v>
      </c>
      <c r="O247" s="13" t="s">
        <v>1520</v>
      </c>
      <c r="P247" s="26">
        <v>24870382</v>
      </c>
      <c r="Q247" s="13" t="s">
        <v>1121</v>
      </c>
      <c r="R247" s="70" t="s">
        <v>336</v>
      </c>
      <c r="T247" s="14">
        <v>45440</v>
      </c>
      <c r="U247" s="47">
        <v>45656</v>
      </c>
      <c r="W247" s="15" t="s">
        <v>28</v>
      </c>
      <c r="X247" s="308" t="s">
        <v>2711</v>
      </c>
      <c r="Y247" s="218">
        <v>2024</v>
      </c>
      <c r="Z247" s="13" t="s">
        <v>30</v>
      </c>
    </row>
    <row r="248" spans="1:26" ht="16.5" x14ac:dyDescent="0.3">
      <c r="A248" s="112" t="s">
        <v>2629</v>
      </c>
      <c r="B248" s="297" t="s">
        <v>30</v>
      </c>
      <c r="C248" s="13" t="s">
        <v>49</v>
      </c>
      <c r="D248" s="13" t="s">
        <v>2638</v>
      </c>
      <c r="E248" s="21">
        <v>45441</v>
      </c>
      <c r="F248" s="298" t="s">
        <v>2649</v>
      </c>
      <c r="H248" s="70" t="s">
        <v>336</v>
      </c>
      <c r="I248" s="24" t="s">
        <v>53</v>
      </c>
      <c r="J248" s="13" t="s">
        <v>1519</v>
      </c>
      <c r="L248" s="266">
        <v>12976082</v>
      </c>
      <c r="M248" s="266">
        <v>12976082</v>
      </c>
      <c r="N248" s="13" t="s">
        <v>54</v>
      </c>
      <c r="O248" s="13" t="s">
        <v>1520</v>
      </c>
      <c r="P248" s="26">
        <v>1002799613</v>
      </c>
      <c r="Q248" s="13" t="s">
        <v>1121</v>
      </c>
      <c r="R248" s="70" t="s">
        <v>336</v>
      </c>
      <c r="T248" s="14" t="s">
        <v>2701</v>
      </c>
      <c r="U248" s="47">
        <v>45656</v>
      </c>
      <c r="W248" s="15" t="s">
        <v>28</v>
      </c>
      <c r="X248" s="308" t="s">
        <v>2712</v>
      </c>
      <c r="Y248" s="218">
        <v>2024</v>
      </c>
      <c r="Z248" s="13" t="s">
        <v>30</v>
      </c>
    </row>
    <row r="249" spans="1:26" hidden="1" x14ac:dyDescent="0.25">
      <c r="A249" s="13" t="s">
        <v>2658</v>
      </c>
      <c r="B249" s="297" t="s">
        <v>30</v>
      </c>
      <c r="C249" s="13" t="s">
        <v>879</v>
      </c>
      <c r="E249" s="21">
        <v>45373</v>
      </c>
      <c r="F249" t="s">
        <v>2679</v>
      </c>
      <c r="H249" s="70" t="s">
        <v>189</v>
      </c>
      <c r="I249" s="304" t="s">
        <v>853</v>
      </c>
      <c r="J249" s="13" t="s">
        <v>853</v>
      </c>
      <c r="L249" s="266">
        <v>19993693</v>
      </c>
      <c r="M249" s="266">
        <v>19993693</v>
      </c>
      <c r="N249" s="13" t="s">
        <v>781</v>
      </c>
      <c r="O249" s="260" t="s">
        <v>1521</v>
      </c>
      <c r="P249" s="13" t="s">
        <v>1121</v>
      </c>
      <c r="Q249" s="300" t="s">
        <v>2650</v>
      </c>
      <c r="R249" s="70" t="s">
        <v>189</v>
      </c>
      <c r="T249" s="14">
        <v>45373</v>
      </c>
      <c r="U249" s="47">
        <v>45473</v>
      </c>
      <c r="W249" s="15" t="s">
        <v>28</v>
      </c>
      <c r="X249" s="308" t="s">
        <v>2713</v>
      </c>
      <c r="Y249" s="218">
        <v>2024</v>
      </c>
      <c r="Z249" s="13" t="s">
        <v>30</v>
      </c>
    </row>
    <row r="250" spans="1:26" ht="16.5" hidden="1" x14ac:dyDescent="0.3">
      <c r="A250" s="13" t="s">
        <v>2659</v>
      </c>
      <c r="B250" s="297" t="s">
        <v>30</v>
      </c>
      <c r="C250" s="13" t="s">
        <v>879</v>
      </c>
      <c r="E250" s="21">
        <v>45392</v>
      </c>
      <c r="F250" s="281" t="s">
        <v>2680</v>
      </c>
      <c r="H250" s="70" t="s">
        <v>134</v>
      </c>
      <c r="I250" s="304" t="s">
        <v>853</v>
      </c>
      <c r="J250" s="13" t="s">
        <v>853</v>
      </c>
      <c r="L250" s="266">
        <v>10000000</v>
      </c>
      <c r="M250" s="266">
        <v>10000000</v>
      </c>
      <c r="N250" s="13" t="s">
        <v>54</v>
      </c>
      <c r="O250" s="260" t="s">
        <v>1520</v>
      </c>
      <c r="P250" s="26">
        <v>16220935</v>
      </c>
      <c r="Q250" s="13" t="s">
        <v>1121</v>
      </c>
      <c r="R250" s="70" t="s">
        <v>134</v>
      </c>
      <c r="T250" s="14">
        <v>45392</v>
      </c>
      <c r="U250" s="47">
        <v>45656</v>
      </c>
      <c r="W250" s="15" t="s">
        <v>28</v>
      </c>
      <c r="X250" s="308" t="s">
        <v>2714</v>
      </c>
      <c r="Y250" s="218">
        <v>2024</v>
      </c>
      <c r="Z250" s="13" t="s">
        <v>30</v>
      </c>
    </row>
    <row r="251" spans="1:26" ht="16.5" hidden="1" x14ac:dyDescent="0.3">
      <c r="A251" s="13" t="s">
        <v>2660</v>
      </c>
      <c r="B251" s="297" t="s">
        <v>30</v>
      </c>
      <c r="C251" s="13" t="s">
        <v>879</v>
      </c>
      <c r="E251" s="294">
        <v>45394</v>
      </c>
      <c r="F251" s="281" t="s">
        <v>2681</v>
      </c>
      <c r="H251" s="70" t="s">
        <v>184</v>
      </c>
      <c r="I251" s="304" t="s">
        <v>853</v>
      </c>
      <c r="J251" s="13" t="s">
        <v>853</v>
      </c>
      <c r="L251" s="266">
        <v>16826000</v>
      </c>
      <c r="M251" s="266">
        <v>16826000</v>
      </c>
      <c r="N251" s="13" t="s">
        <v>54</v>
      </c>
      <c r="O251" s="260" t="s">
        <v>1520</v>
      </c>
      <c r="P251" s="29">
        <v>36954888</v>
      </c>
      <c r="Q251" s="13" t="s">
        <v>1121</v>
      </c>
      <c r="R251" s="70" t="s">
        <v>184</v>
      </c>
      <c r="T251" s="14">
        <v>45394</v>
      </c>
      <c r="U251" s="47">
        <v>45516</v>
      </c>
      <c r="W251" s="15" t="s">
        <v>28</v>
      </c>
      <c r="X251" s="308" t="s">
        <v>2715</v>
      </c>
      <c r="Y251" s="218">
        <v>2024</v>
      </c>
      <c r="Z251" s="13" t="s">
        <v>30</v>
      </c>
    </row>
    <row r="252" spans="1:26" ht="16.5" hidden="1" x14ac:dyDescent="0.3">
      <c r="A252" s="13" t="s">
        <v>2661</v>
      </c>
      <c r="B252" s="297" t="s">
        <v>30</v>
      </c>
      <c r="C252" s="13" t="s">
        <v>879</v>
      </c>
      <c r="E252" s="295">
        <v>45400</v>
      </c>
      <c r="F252" s="281" t="s">
        <v>2682</v>
      </c>
      <c r="H252" s="303" t="s">
        <v>763</v>
      </c>
      <c r="I252" s="304" t="s">
        <v>853</v>
      </c>
      <c r="J252" s="13" t="s">
        <v>853</v>
      </c>
      <c r="L252" s="266">
        <v>5755000</v>
      </c>
      <c r="M252" s="266">
        <v>5755000</v>
      </c>
      <c r="N252" s="13" t="s">
        <v>781</v>
      </c>
      <c r="O252" s="260" t="s">
        <v>1521</v>
      </c>
      <c r="P252" s="13" t="s">
        <v>1121</v>
      </c>
      <c r="Q252" s="301" t="s">
        <v>2651</v>
      </c>
      <c r="R252" s="303" t="s">
        <v>763</v>
      </c>
      <c r="T252" s="14">
        <v>45400</v>
      </c>
      <c r="U252" s="47">
        <v>45534</v>
      </c>
      <c r="W252" s="15" t="s">
        <v>28</v>
      </c>
      <c r="X252" s="308" t="s">
        <v>2716</v>
      </c>
      <c r="Y252" s="218">
        <v>2024</v>
      </c>
      <c r="Z252" s="13" t="s">
        <v>30</v>
      </c>
    </row>
    <row r="253" spans="1:26" hidden="1" x14ac:dyDescent="0.25">
      <c r="A253" s="13" t="s">
        <v>2662</v>
      </c>
      <c r="B253" s="297" t="s">
        <v>30</v>
      </c>
      <c r="C253" s="13" t="s">
        <v>879</v>
      </c>
      <c r="E253" s="295">
        <v>45412</v>
      </c>
      <c r="F253" s="8" t="s">
        <v>2683</v>
      </c>
      <c r="H253" s="303" t="s">
        <v>1523</v>
      </c>
      <c r="I253" s="304" t="s">
        <v>853</v>
      </c>
      <c r="J253" s="13" t="s">
        <v>853</v>
      </c>
      <c r="L253" s="266">
        <v>26737350</v>
      </c>
      <c r="M253" s="266">
        <v>26737350</v>
      </c>
      <c r="N253" s="13" t="s">
        <v>54</v>
      </c>
      <c r="O253" s="260" t="s">
        <v>1520</v>
      </c>
      <c r="P253" s="26">
        <v>6626313</v>
      </c>
      <c r="Q253" s="13" t="s">
        <v>1121</v>
      </c>
      <c r="R253" s="303" t="s">
        <v>1523</v>
      </c>
      <c r="T253" s="14">
        <v>45412</v>
      </c>
      <c r="U253" s="47">
        <v>45626</v>
      </c>
      <c r="W253" s="15" t="s">
        <v>28</v>
      </c>
      <c r="X253" s="308" t="s">
        <v>2717</v>
      </c>
      <c r="Y253" s="218">
        <v>2024</v>
      </c>
      <c r="Z253" s="13" t="s">
        <v>30</v>
      </c>
    </row>
    <row r="254" spans="1:26" ht="15.75" hidden="1" x14ac:dyDescent="0.25">
      <c r="A254" s="13" t="s">
        <v>2663</v>
      </c>
      <c r="B254" s="297" t="s">
        <v>30</v>
      </c>
      <c r="C254" s="13" t="s">
        <v>879</v>
      </c>
      <c r="E254" s="296">
        <v>45412</v>
      </c>
      <c r="F254" s="8" t="s">
        <v>2684</v>
      </c>
      <c r="H254" s="303" t="s">
        <v>336</v>
      </c>
      <c r="I254" s="304" t="s">
        <v>853</v>
      </c>
      <c r="J254" s="13" t="s">
        <v>853</v>
      </c>
      <c r="L254" s="266">
        <v>6882800</v>
      </c>
      <c r="M254" s="266">
        <v>6882800</v>
      </c>
      <c r="N254" s="13" t="s">
        <v>54</v>
      </c>
      <c r="O254" s="260" t="s">
        <v>1520</v>
      </c>
      <c r="P254" s="26">
        <v>1002942054</v>
      </c>
      <c r="Q254" s="13" t="s">
        <v>1121</v>
      </c>
      <c r="R254" s="303" t="s">
        <v>336</v>
      </c>
      <c r="T254" s="14">
        <v>45412</v>
      </c>
      <c r="U254" s="47">
        <v>45626</v>
      </c>
      <c r="W254" s="15" t="s">
        <v>28</v>
      </c>
      <c r="X254" s="308" t="s">
        <v>2718</v>
      </c>
      <c r="Y254" s="218">
        <v>2024</v>
      </c>
      <c r="Z254" s="13" t="s">
        <v>30</v>
      </c>
    </row>
    <row r="255" spans="1:26" hidden="1" x14ac:dyDescent="0.25">
      <c r="A255" s="13" t="s">
        <v>2664</v>
      </c>
      <c r="B255" s="297" t="s">
        <v>30</v>
      </c>
      <c r="C255" s="13" t="s">
        <v>879</v>
      </c>
      <c r="E255" s="296">
        <v>45414</v>
      </c>
      <c r="F255" s="8" t="s">
        <v>2685</v>
      </c>
      <c r="H255" s="303" t="s">
        <v>111</v>
      </c>
      <c r="I255" s="304" t="s">
        <v>853</v>
      </c>
      <c r="J255" s="13" t="s">
        <v>853</v>
      </c>
      <c r="L255" s="266">
        <v>20000000</v>
      </c>
      <c r="M255" s="266">
        <v>20000000</v>
      </c>
      <c r="N255" s="13" t="s">
        <v>54</v>
      </c>
      <c r="O255" s="260" t="s">
        <v>1520</v>
      </c>
      <c r="P255" s="26">
        <v>36182424</v>
      </c>
      <c r="Q255" s="13" t="s">
        <v>1121</v>
      </c>
      <c r="R255" s="303" t="s">
        <v>111</v>
      </c>
      <c r="T255" s="14">
        <v>45414</v>
      </c>
      <c r="U255" s="47">
        <v>45641</v>
      </c>
      <c r="W255" s="15" t="s">
        <v>28</v>
      </c>
      <c r="X255" s="308" t="s">
        <v>2719</v>
      </c>
      <c r="Y255" s="218">
        <v>2024</v>
      </c>
      <c r="Z255" s="13" t="s">
        <v>30</v>
      </c>
    </row>
    <row r="256" spans="1:26" hidden="1" x14ac:dyDescent="0.25">
      <c r="A256" s="8" t="s">
        <v>2665</v>
      </c>
      <c r="B256" s="297" t="s">
        <v>30</v>
      </c>
      <c r="C256" s="13" t="s">
        <v>879</v>
      </c>
      <c r="E256" s="296">
        <v>45400</v>
      </c>
      <c r="F256" s="8" t="s">
        <v>2686</v>
      </c>
      <c r="H256" s="303" t="s">
        <v>111</v>
      </c>
      <c r="I256" s="304" t="s">
        <v>853</v>
      </c>
      <c r="J256" s="13" t="s">
        <v>853</v>
      </c>
      <c r="L256" s="266">
        <v>5000000</v>
      </c>
      <c r="M256" s="266">
        <v>5000000</v>
      </c>
      <c r="N256" s="13" t="s">
        <v>54</v>
      </c>
      <c r="O256" s="260" t="s">
        <v>1521</v>
      </c>
      <c r="P256" s="13" t="s">
        <v>1121</v>
      </c>
      <c r="Q256" s="300" t="s">
        <v>2652</v>
      </c>
      <c r="R256" s="303" t="s">
        <v>111</v>
      </c>
      <c r="T256" s="14">
        <v>45426</v>
      </c>
      <c r="U256" s="47">
        <v>45641</v>
      </c>
      <c r="W256" s="15" t="s">
        <v>28</v>
      </c>
      <c r="X256" s="308" t="s">
        <v>2720</v>
      </c>
      <c r="Y256" s="218">
        <v>2024</v>
      </c>
      <c r="Z256" s="13" t="s">
        <v>30</v>
      </c>
    </row>
    <row r="257" spans="1:26" hidden="1" x14ac:dyDescent="0.25">
      <c r="A257" s="8" t="s">
        <v>2666</v>
      </c>
      <c r="B257" s="297" t="s">
        <v>30</v>
      </c>
      <c r="C257" s="13" t="s">
        <v>879</v>
      </c>
      <c r="E257" s="296">
        <v>45415</v>
      </c>
      <c r="F257" s="8" t="s">
        <v>2687</v>
      </c>
      <c r="H257" s="303" t="s">
        <v>116</v>
      </c>
      <c r="I257" s="304" t="s">
        <v>853</v>
      </c>
      <c r="J257" s="13" t="s">
        <v>853</v>
      </c>
      <c r="L257" s="266">
        <v>9207030</v>
      </c>
      <c r="M257" s="266">
        <v>9207030</v>
      </c>
      <c r="N257" s="13" t="s">
        <v>54</v>
      </c>
      <c r="O257" s="260" t="s">
        <v>1521</v>
      </c>
      <c r="P257" s="13" t="s">
        <v>1121</v>
      </c>
      <c r="Q257" s="301" t="s">
        <v>2653</v>
      </c>
      <c r="R257" s="303" t="s">
        <v>116</v>
      </c>
      <c r="T257" s="14">
        <v>45418</v>
      </c>
      <c r="U257" s="47">
        <v>45656</v>
      </c>
      <c r="W257" s="15" t="s">
        <v>28</v>
      </c>
      <c r="X257" s="308" t="s">
        <v>2721</v>
      </c>
      <c r="Y257" s="218">
        <v>2024</v>
      </c>
      <c r="Z257" s="13" t="s">
        <v>30</v>
      </c>
    </row>
    <row r="258" spans="1:26" ht="16.5" hidden="1" x14ac:dyDescent="0.3">
      <c r="A258" s="13" t="s">
        <v>2667</v>
      </c>
      <c r="B258" s="297" t="s">
        <v>30</v>
      </c>
      <c r="C258" s="13" t="s">
        <v>879</v>
      </c>
      <c r="E258" s="296">
        <v>45418</v>
      </c>
      <c r="F258" s="279" t="s">
        <v>2688</v>
      </c>
      <c r="H258" s="303" t="s">
        <v>1107</v>
      </c>
      <c r="I258" s="304" t="s">
        <v>853</v>
      </c>
      <c r="J258" s="13" t="s">
        <v>853</v>
      </c>
      <c r="L258" s="266">
        <v>23200287</v>
      </c>
      <c r="M258" s="266">
        <v>23200287</v>
      </c>
      <c r="N258" s="13" t="s">
        <v>54</v>
      </c>
      <c r="O258" s="260" t="s">
        <v>1521</v>
      </c>
      <c r="P258" s="13" t="s">
        <v>1121</v>
      </c>
      <c r="Q258" s="300" t="s">
        <v>2654</v>
      </c>
      <c r="R258" s="303" t="s">
        <v>1107</v>
      </c>
      <c r="T258" s="14">
        <v>45418</v>
      </c>
      <c r="U258" s="47">
        <v>45641</v>
      </c>
      <c r="W258" s="15" t="s">
        <v>28</v>
      </c>
      <c r="X258" s="308" t="s">
        <v>2722</v>
      </c>
      <c r="Y258" s="218">
        <v>2024</v>
      </c>
      <c r="Z258" s="13" t="s">
        <v>30</v>
      </c>
    </row>
    <row r="259" spans="1:26" ht="16.5" hidden="1" x14ac:dyDescent="0.3">
      <c r="A259" s="13" t="s">
        <v>2668</v>
      </c>
      <c r="B259" s="297" t="s">
        <v>30</v>
      </c>
      <c r="C259" s="13" t="s">
        <v>871</v>
      </c>
      <c r="E259" s="295">
        <v>45421</v>
      </c>
      <c r="F259" s="279" t="s">
        <v>2689</v>
      </c>
      <c r="H259" s="303" t="s">
        <v>336</v>
      </c>
      <c r="I259" s="304" t="s">
        <v>853</v>
      </c>
      <c r="J259" s="13" t="s">
        <v>853</v>
      </c>
      <c r="L259" s="266">
        <v>5670000</v>
      </c>
      <c r="M259" s="266">
        <v>5670000</v>
      </c>
      <c r="N259" s="13" t="s">
        <v>54</v>
      </c>
      <c r="O259" s="260" t="s">
        <v>1521</v>
      </c>
      <c r="P259" s="13" t="s">
        <v>1121</v>
      </c>
      <c r="Q259" s="301">
        <v>900381761</v>
      </c>
      <c r="R259" s="303" t="s">
        <v>336</v>
      </c>
      <c r="T259" s="14">
        <v>45421</v>
      </c>
      <c r="U259" s="47">
        <v>45574</v>
      </c>
      <c r="W259" s="15" t="s">
        <v>28</v>
      </c>
      <c r="X259" s="308" t="s">
        <v>2723</v>
      </c>
      <c r="Y259" s="218">
        <v>2024</v>
      </c>
      <c r="Z259" s="13" t="s">
        <v>30</v>
      </c>
    </row>
    <row r="260" spans="1:26" ht="16.5" hidden="1" x14ac:dyDescent="0.3">
      <c r="A260" s="13" t="s">
        <v>2669</v>
      </c>
      <c r="B260" s="297" t="s">
        <v>30</v>
      </c>
      <c r="C260" s="13" t="s">
        <v>947</v>
      </c>
      <c r="E260" s="295">
        <v>45404</v>
      </c>
      <c r="F260" s="288" t="s">
        <v>2690</v>
      </c>
      <c r="H260" s="303" t="s">
        <v>116</v>
      </c>
      <c r="I260" s="304" t="s">
        <v>853</v>
      </c>
      <c r="J260" s="13" t="s">
        <v>853</v>
      </c>
      <c r="L260" s="266">
        <v>9227300</v>
      </c>
      <c r="M260" s="283">
        <v>9227300</v>
      </c>
      <c r="N260" s="13" t="s">
        <v>54</v>
      </c>
      <c r="O260" s="260" t="s">
        <v>1521</v>
      </c>
      <c r="P260" s="13" t="s">
        <v>1121</v>
      </c>
      <c r="Q260" s="301" t="s">
        <v>2651</v>
      </c>
      <c r="R260" s="303" t="s">
        <v>116</v>
      </c>
      <c r="T260" s="14">
        <v>45435</v>
      </c>
      <c r="U260" s="47">
        <v>45656</v>
      </c>
      <c r="W260" s="15" t="s">
        <v>28</v>
      </c>
      <c r="X260" s="308" t="s">
        <v>2724</v>
      </c>
      <c r="Y260" s="218">
        <v>2024</v>
      </c>
      <c r="Z260" s="13" t="s">
        <v>30</v>
      </c>
    </row>
    <row r="261" spans="1:26" ht="16.5" hidden="1" x14ac:dyDescent="0.3">
      <c r="A261" s="13" t="s">
        <v>2670</v>
      </c>
      <c r="B261" s="297" t="s">
        <v>30</v>
      </c>
      <c r="C261" s="13" t="s">
        <v>856</v>
      </c>
      <c r="E261" s="295">
        <v>45397</v>
      </c>
      <c r="F261" s="279" t="s">
        <v>2691</v>
      </c>
      <c r="H261" s="303" t="s">
        <v>336</v>
      </c>
      <c r="I261" s="305" t="s">
        <v>939</v>
      </c>
      <c r="J261" s="13" t="s">
        <v>2700</v>
      </c>
      <c r="L261" s="306">
        <v>11073521</v>
      </c>
      <c r="M261" s="283">
        <v>11073521</v>
      </c>
      <c r="N261" s="13" t="s">
        <v>781</v>
      </c>
      <c r="O261" s="260" t="s">
        <v>1521</v>
      </c>
      <c r="Q261" s="302" t="s">
        <v>2655</v>
      </c>
      <c r="R261" s="303" t="s">
        <v>336</v>
      </c>
      <c r="T261" s="282">
        <v>45398</v>
      </c>
      <c r="U261" s="47">
        <v>45459</v>
      </c>
      <c r="W261" s="15" t="s">
        <v>28</v>
      </c>
      <c r="X261" s="308" t="s">
        <v>2725</v>
      </c>
      <c r="Y261" s="218">
        <v>2024</v>
      </c>
      <c r="Z261" s="13" t="s">
        <v>30</v>
      </c>
    </row>
    <row r="262" spans="1:26" hidden="1" x14ac:dyDescent="0.25">
      <c r="A262" s="13" t="s">
        <v>2671</v>
      </c>
      <c r="B262" s="297" t="s">
        <v>30</v>
      </c>
      <c r="C262" s="13" t="s">
        <v>947</v>
      </c>
      <c r="E262" s="295">
        <v>45398</v>
      </c>
      <c r="F262" s="8" t="s">
        <v>2692</v>
      </c>
      <c r="H262" s="303" t="s">
        <v>134</v>
      </c>
      <c r="I262" s="305" t="s">
        <v>939</v>
      </c>
      <c r="J262" s="13" t="s">
        <v>2700</v>
      </c>
      <c r="L262" s="266">
        <v>4247000</v>
      </c>
      <c r="M262" s="283">
        <v>4247000</v>
      </c>
      <c r="N262" s="13" t="s">
        <v>781</v>
      </c>
      <c r="O262" s="260" t="s">
        <v>1521</v>
      </c>
      <c r="Q262" s="302" t="s">
        <v>2603</v>
      </c>
      <c r="R262" s="303" t="s">
        <v>134</v>
      </c>
      <c r="T262" s="14">
        <v>45399</v>
      </c>
      <c r="U262" s="47">
        <v>45429</v>
      </c>
      <c r="W262" s="13" t="s">
        <v>28</v>
      </c>
      <c r="X262" s="308" t="s">
        <v>2726</v>
      </c>
      <c r="Y262" s="218">
        <v>2024</v>
      </c>
      <c r="Z262" s="13" t="s">
        <v>30</v>
      </c>
    </row>
    <row r="263" spans="1:26" hidden="1" x14ac:dyDescent="0.25">
      <c r="A263" s="13" t="s">
        <v>2672</v>
      </c>
      <c r="B263" s="297" t="s">
        <v>30</v>
      </c>
      <c r="C263" s="13" t="s">
        <v>947</v>
      </c>
      <c r="E263" s="295">
        <v>45400</v>
      </c>
      <c r="F263" s="8" t="s">
        <v>2693</v>
      </c>
      <c r="H263" s="303" t="s">
        <v>189</v>
      </c>
      <c r="I263" s="305" t="s">
        <v>939</v>
      </c>
      <c r="J263" s="13" t="s">
        <v>2700</v>
      </c>
      <c r="L263" s="266">
        <v>3351600</v>
      </c>
      <c r="M263" s="283">
        <v>3351600</v>
      </c>
      <c r="N263" s="13" t="s">
        <v>781</v>
      </c>
      <c r="O263" s="260" t="s">
        <v>1521</v>
      </c>
      <c r="Q263" s="302" t="s">
        <v>2603</v>
      </c>
      <c r="R263" s="303" t="s">
        <v>189</v>
      </c>
      <c r="T263" s="97">
        <v>45404</v>
      </c>
      <c r="U263" s="307">
        <v>45434</v>
      </c>
      <c r="W263" s="13" t="s">
        <v>28</v>
      </c>
      <c r="X263" s="308" t="s">
        <v>2727</v>
      </c>
      <c r="Y263" s="218">
        <v>2024</v>
      </c>
      <c r="Z263" s="13" t="s">
        <v>30</v>
      </c>
    </row>
    <row r="264" spans="1:26" hidden="1" x14ac:dyDescent="0.25">
      <c r="A264" s="13" t="s">
        <v>2673</v>
      </c>
      <c r="B264" s="297" t="s">
        <v>30</v>
      </c>
      <c r="C264" s="13" t="s">
        <v>860</v>
      </c>
      <c r="E264" s="295">
        <v>45404</v>
      </c>
      <c r="F264" s="8" t="s">
        <v>2694</v>
      </c>
      <c r="H264" s="303" t="s">
        <v>94</v>
      </c>
      <c r="I264" s="305" t="s">
        <v>939</v>
      </c>
      <c r="J264" s="13" t="s">
        <v>2700</v>
      </c>
      <c r="L264" s="266">
        <v>4004350</v>
      </c>
      <c r="M264" s="283">
        <v>4004350</v>
      </c>
      <c r="N264" s="13" t="s">
        <v>781</v>
      </c>
      <c r="O264" s="260" t="s">
        <v>1521</v>
      </c>
      <c r="Q264" s="299" t="s">
        <v>2603</v>
      </c>
      <c r="R264" s="303" t="s">
        <v>94</v>
      </c>
      <c r="T264" s="14">
        <v>45405</v>
      </c>
      <c r="U264" s="47" t="s">
        <v>2702</v>
      </c>
      <c r="W264" s="13" t="s">
        <v>28</v>
      </c>
      <c r="X264" s="308" t="s">
        <v>2728</v>
      </c>
      <c r="Y264" s="218">
        <v>2024</v>
      </c>
      <c r="Z264" s="13" t="s">
        <v>30</v>
      </c>
    </row>
    <row r="265" spans="1:26" hidden="1" x14ac:dyDescent="0.25">
      <c r="A265" s="13" t="s">
        <v>2674</v>
      </c>
      <c r="B265" s="297" t="s">
        <v>30</v>
      </c>
      <c r="C265" s="13" t="s">
        <v>969</v>
      </c>
      <c r="E265" s="295">
        <v>45411</v>
      </c>
      <c r="F265" s="8" t="s">
        <v>2695</v>
      </c>
      <c r="H265" s="303" t="s">
        <v>94</v>
      </c>
      <c r="I265" s="305" t="s">
        <v>939</v>
      </c>
      <c r="J265" s="13" t="s">
        <v>2700</v>
      </c>
      <c r="L265" s="266">
        <v>9848500</v>
      </c>
      <c r="M265" s="283">
        <v>9848500</v>
      </c>
      <c r="N265" s="13" t="s">
        <v>781</v>
      </c>
      <c r="O265" s="260" t="s">
        <v>1521</v>
      </c>
      <c r="Q265" s="301" t="s">
        <v>2656</v>
      </c>
      <c r="R265" s="303" t="s">
        <v>94</v>
      </c>
      <c r="T265" s="14">
        <v>45411</v>
      </c>
      <c r="U265" s="47">
        <v>45472</v>
      </c>
      <c r="W265" s="13" t="s">
        <v>28</v>
      </c>
      <c r="X265" s="308" t="s">
        <v>2729</v>
      </c>
      <c r="Y265" s="218">
        <v>2024</v>
      </c>
      <c r="Z265" s="13" t="s">
        <v>30</v>
      </c>
    </row>
    <row r="266" spans="1:26" ht="16.5" hidden="1" x14ac:dyDescent="0.3">
      <c r="A266" s="13" t="s">
        <v>2675</v>
      </c>
      <c r="B266" s="297" t="s">
        <v>30</v>
      </c>
      <c r="C266" s="13" t="s">
        <v>947</v>
      </c>
      <c r="E266" s="295">
        <v>45419</v>
      </c>
      <c r="F266" s="288" t="s">
        <v>2696</v>
      </c>
      <c r="H266" s="303" t="s">
        <v>1523</v>
      </c>
      <c r="I266" s="305" t="s">
        <v>939</v>
      </c>
      <c r="J266" s="13" t="s">
        <v>2700</v>
      </c>
      <c r="L266" s="266">
        <v>3513500</v>
      </c>
      <c r="M266" s="283">
        <v>3513500</v>
      </c>
      <c r="N266" s="13" t="s">
        <v>781</v>
      </c>
      <c r="O266" s="260" t="s">
        <v>1521</v>
      </c>
      <c r="Q266" s="301" t="s">
        <v>2603</v>
      </c>
      <c r="R266" s="303" t="s">
        <v>1523</v>
      </c>
      <c r="T266" s="14">
        <v>45421</v>
      </c>
      <c r="U266" s="47">
        <v>45452</v>
      </c>
      <c r="W266" s="13" t="s">
        <v>28</v>
      </c>
      <c r="X266" s="308" t="s">
        <v>2721</v>
      </c>
      <c r="Y266" s="218">
        <v>2024</v>
      </c>
      <c r="Z266" s="13" t="s">
        <v>30</v>
      </c>
    </row>
    <row r="267" spans="1:26" ht="16.5" hidden="1" x14ac:dyDescent="0.3">
      <c r="A267" s="13" t="s">
        <v>2676</v>
      </c>
      <c r="B267" s="297" t="s">
        <v>30</v>
      </c>
      <c r="C267" s="13" t="s">
        <v>860</v>
      </c>
      <c r="E267" s="295">
        <v>45426</v>
      </c>
      <c r="F267" s="281" t="s">
        <v>2697</v>
      </c>
      <c r="H267" s="303" t="s">
        <v>27</v>
      </c>
      <c r="I267" s="305" t="s">
        <v>939</v>
      </c>
      <c r="J267" s="13" t="s">
        <v>2700</v>
      </c>
      <c r="L267" s="266">
        <v>7095851</v>
      </c>
      <c r="M267" s="283">
        <v>7095851</v>
      </c>
      <c r="N267" s="13" t="s">
        <v>54</v>
      </c>
      <c r="O267" s="260" t="s">
        <v>1521</v>
      </c>
      <c r="Q267" s="301" t="s">
        <v>2657</v>
      </c>
      <c r="R267" s="303" t="s">
        <v>27</v>
      </c>
      <c r="T267" s="14">
        <v>45426</v>
      </c>
      <c r="U267" s="47">
        <v>45487</v>
      </c>
      <c r="W267" s="15" t="s">
        <v>28</v>
      </c>
      <c r="X267" s="308" t="s">
        <v>2730</v>
      </c>
      <c r="Y267" s="218">
        <v>2024</v>
      </c>
      <c r="Z267" s="13" t="s">
        <v>30</v>
      </c>
    </row>
    <row r="268" spans="1:26" ht="16.5" hidden="1" x14ac:dyDescent="0.3">
      <c r="A268" s="13" t="s">
        <v>2677</v>
      </c>
      <c r="B268" s="297" t="s">
        <v>30</v>
      </c>
      <c r="C268" s="13" t="s">
        <v>947</v>
      </c>
      <c r="E268" s="295">
        <v>45426</v>
      </c>
      <c r="F268" s="288" t="s">
        <v>2698</v>
      </c>
      <c r="H268" s="303" t="s">
        <v>1107</v>
      </c>
      <c r="I268" s="305" t="s">
        <v>939</v>
      </c>
      <c r="J268" s="13" t="s">
        <v>2700</v>
      </c>
      <c r="L268" s="266">
        <v>5662900</v>
      </c>
      <c r="M268" s="283">
        <v>5662900</v>
      </c>
      <c r="N268" s="13" t="s">
        <v>781</v>
      </c>
      <c r="O268" s="260" t="s">
        <v>1521</v>
      </c>
      <c r="Q268" s="301" t="s">
        <v>2651</v>
      </c>
      <c r="R268" s="303" t="s">
        <v>1107</v>
      </c>
      <c r="T268" s="14">
        <v>45426</v>
      </c>
      <c r="U268" s="47">
        <v>45457</v>
      </c>
      <c r="W268" s="13" t="s">
        <v>28</v>
      </c>
      <c r="X268" s="308" t="s">
        <v>2731</v>
      </c>
      <c r="Y268" s="218">
        <v>2024</v>
      </c>
      <c r="Z268" s="13" t="s">
        <v>30</v>
      </c>
    </row>
    <row r="269" spans="1:26" ht="16.5" hidden="1" x14ac:dyDescent="0.3">
      <c r="A269" s="13" t="s">
        <v>2678</v>
      </c>
      <c r="B269" s="297" t="s">
        <v>30</v>
      </c>
      <c r="C269" s="13" t="s">
        <v>969</v>
      </c>
      <c r="E269" s="295">
        <v>45435</v>
      </c>
      <c r="F269" s="279" t="s">
        <v>2699</v>
      </c>
      <c r="H269" s="303" t="s">
        <v>763</v>
      </c>
      <c r="I269" s="305" t="s">
        <v>939</v>
      </c>
      <c r="J269" s="13" t="s">
        <v>2700</v>
      </c>
      <c r="L269" s="266">
        <v>874888</v>
      </c>
      <c r="M269" s="283">
        <v>874888</v>
      </c>
      <c r="N269" s="13" t="s">
        <v>54</v>
      </c>
      <c r="O269" s="260" t="s">
        <v>1520</v>
      </c>
      <c r="Q269" s="13" t="s">
        <v>1121</v>
      </c>
      <c r="R269" s="303" t="s">
        <v>763</v>
      </c>
      <c r="T269" s="14">
        <v>45426</v>
      </c>
      <c r="U269" s="47">
        <v>45457</v>
      </c>
      <c r="W269" s="13" t="s">
        <v>28</v>
      </c>
      <c r="X269" s="308" t="s">
        <v>2732</v>
      </c>
      <c r="Y269" s="218">
        <v>2024</v>
      </c>
      <c r="Z269" s="13" t="s">
        <v>30</v>
      </c>
    </row>
  </sheetData>
  <autoFilter ref="A1:Z269" xr:uid="{00000000-0001-0000-0100-000000000000}">
    <filterColumn colId="8">
      <filters>
        <filter val="CPS"/>
      </filters>
    </filterColumn>
  </autoFilter>
  <dataValidations count="45">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T2:T156 V159:V171 T160:T171 T178:T203 T227:U227 T205:T226 T228:T230 T262:T269 T252:T260 T232:T250" xr:uid="{00000000-0002-0000-0100-000007000000}">
      <formula1>1900/1/1</formula1>
      <formula2>3000/1/1</formula2>
    </dataValidation>
    <dataValidation type="textLength" allowBlank="1" showInputMessage="1" error="Escriba un texto  Maximo 390 Caracteres" promptTitle="Cualquier contenido Maximo 390 Caracteres" prompt=" Registre de manera breve el OBJETO del contrato. (MÁX 390 CARACTERES)." sqref="R17:R23 R26:R35 R14 R37:R39 R12 R51:R55 R42:R49 R2:R10 R57:R155 R157:R164 R225:R226 R166:R223 R232:R236 R228:R230 R238 H238 H252:H269 R252:R269 H240:H250 R240:R250" xr:uid="{00000000-0002-0000-0100-000009000000}">
      <formula1>0</formula1>
      <formula2>390</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U2:U156 U160:U171 U178:V213 V214 V217 U214:U226 U228:U230 U252:U269 U232:U250" xr:uid="{00000000-0002-0000-0100-000010000000}">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el contrato  (Formato AAAA/MM/DD)." sqref="E2:E176 E252:E269 E178:E250" xr:uid="{00000000-0002-0000-0100-000012000000}">
      <formula1>1900/1/1</formula1>
      <formula2>3000/1/1</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77 E251 P251 A251 R251 H251 L251 T251:U251" xr:uid="{00000000-0002-0000-0100-000013000000}">
      <formula1>0</formula1>
      <formula2>390</formula2>
    </dataValidation>
    <dataValidation allowBlank="1" showInputMessage="1" showErrorMessage="1" errorTitle="Entrada no válida" error="Por favor seleccione un elemento de la lista" promptTitle="Seleccione un elemento de la lista" prompt=" Seleccione de la lista el CÓDIGO SECOP conforme al objeto del Contrato." sqref="C214:C217 C223 C226:C227 C229:C231 C234:C235 C249:C258 C261" xr:uid="{FD28C688-655B-4B33-932B-4908A39B37EE}"/>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159:C171 C173 C2:C157 C178:C182 C185:C186 C188:C208 C218:C222" xr:uid="{74C334D1-526D-4937-8522-D721CAEA8ED8}">
      <formula1>#REF!</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209:C213" xr:uid="{CF842707-CB72-4459-B5F5-68E2C3DB7AF9}">
      <formula1>$E$350885:$E$352577</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183:C184 C187" xr:uid="{CB203D04-DE99-4F94-9082-41C326D8AAE2}">
      <formula1>$E$351066:$E$352758</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172" xr:uid="{91D5924E-9213-4FAC-B14B-F98E480EAF39}">
      <formula1>$H$351163:$H$352855</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174:C175" xr:uid="{BBDCBB45-F22B-45FA-BB04-CD6496E98BDE}">
      <formula1>$H$351154:$H$352846</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176" xr:uid="{62E6D6DE-57E0-4E25-8714-72B37C0F9256}">
      <formula1>$H$351143:$H$352835</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158" xr:uid="{1A754C03-CC9A-4978-88E5-48712026CEC8}">
      <formula1>$H$351138:$H$352830</formula1>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D61:D65 D27 D57 D155 D160 D166 D194 D197 D199 D201 D205:D215 D217 D223:D226 D228:D230 D233:D234 D240:D248 D238" xr:uid="{830D9686-AA75-41E3-BEE0-13A2505C47D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209:H213" xr:uid="{7E6DBEB4-1145-4025-8DF6-11CA9B5B4DBA}">
      <formula1>$C$350643:$C$350649</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159:H176 H2:H157 H178:H208 H214:H217 A25 A27" xr:uid="{3B00777F-0FF0-496D-8282-D9A3EDBB248E}">
      <formula1>#REF!</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177" xr:uid="{36AD5968-E5D5-4D5A-B5D5-BFAFE2300AB3}">
      <formula1>$F$350947:$F$350953</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I217" xr:uid="{EE9BB6FA-D795-48F3-9EB1-B4F5CEAD9455}">
      <formula1>0</formula1>
      <formula2>290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I157:I171 I177 L155:M155 M57 M25 M20 M27:M29 M12 M64:M66 M62 M60 M160:M161 M181:M182 M197 M194 M199 M201:M203 M215:M216 M205:M213 W155:W156 W159:W171 Y154:Y156 Y217 Y214:Y215 M223:M226 Y159:Y176 X177 X229 W262:W266 W268:W269 I261:I269 M228:M269 Z238:Z269" xr:uid="{C69C6323-E33B-451F-BC61-E6D490463ACD}">
      <formula1>0</formula1>
      <formula2>390</formula2>
    </dataValidation>
    <dataValidation type="textLength" allowBlank="1" showInputMessage="1" error="Escriba un texto  Maximo 390 Caracteres" promptTitle="Cualquier contenido Maximo 390 Caracteres" prompt=" Si en la columna 24 seleccionó OTRO, registre a qué otra clase de contrato se refiere" sqref="J2:J156 J159:J222 A209:A213 A159:A171 A215:A216 A223:A227 G228:G237 I228:J237 A252:A255 A258:A269 J238:J269 A238:A250" xr:uid="{50CA72E2-F4EB-4F1B-8A9E-8F4CBA11CE96}">
      <formula1>0</formula1>
      <formula2>390</formula2>
    </dataValidation>
    <dataValidation allowBlank="1" showInputMessage="1" showErrorMessage="1" errorTitle="Entrada no válida" error="Por favor escriba un número" promptTitle="Escriba un número en esta casilla" prompt=" Registre el número de la cédula de ciudadanía o del RUT del Contratista SIN PUNTOS NI COMAS" sqref="L197 L199" xr:uid="{EF9E8AB1-CB8C-4A9C-A55C-7D2564A5A475}"/>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L202 L223:L226 L228:L230 L233:L234 L253:L254 L264:L269 L257:L260 L238:L250" xr:uid="{4721CA4C-89AF-4500-9433-B34E4C0D1D43}">
      <formula1>-2147483647</formula1>
      <formula2>2147483647</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L27:L30 L12 L57 L25 L166 L160:L161 L196 L194 L201 L203:L213 P2 P57 P25 P27 P60:P66 P155:P156 P166 P160 P201:P217 P197 P194 P199 Q155 Q216 Q223:Q225 P253:P255 P250 P238:P248" xr:uid="{5D8FC588-6C92-4D5F-8FF1-A17B69960EB5}">
      <formula1>-99999999999</formula1>
      <formula2>99999999999</formula2>
    </dataValidation>
    <dataValidation type="textLength" allowBlank="1" showInputMessage="1" error="Escriba un texto  Maximo 390 Caracteres" promptTitle="Cualquier contenido Maximo 390 Caracteres" prompt=" Registre el número de la CÉDULA DE EXTRANJERÍA del Contratista, SIN PUNTOS NI COMAS." sqref="L173 Q178:Q208 Q232:Q235 P252 P249 P256:P260 Q249:Q251 Q253:Q256 Q269 Q258" xr:uid="{77C7A960-EBF3-4828-B8CC-94E81656355A}">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N183:N184 N187 N209:N213" xr:uid="{F010FE61-6850-460B-A0FD-3B0E41FC542D}">
      <formula1>$G$350643:$G$350647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N185:N186 N188:N208 N2:N182 P200 N214:N227" xr:uid="{D5CDFB8A-9B73-4ADA-8E0A-7CAC1FFC2B53}">
      <formula1>#REF!</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O178:O213 O217" xr:uid="{1AE51E64-507B-48A1-BFC4-F078B05C0579}">
      <formula1>$H$350643:$H$350648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O2:O177 O214:O216 O218:O227" xr:uid="{30F9D05E-E88B-4CC2-A124-183A07A8FBCE}">
      <formula1>#REF!</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Q22 Q27 Q3:Q15" xr:uid="{57161FE8-0068-4347-A702-FE6210CFAF04}">
      <formula1>#REF!</formula1>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Q16:Q21 Q23:Q26 Q28:Q153 Q157:Q158 Q172:Q176 Q215 Q209:Q213 Q218:Q222 Q226 Q228:Q230 Q257 Q252 Q259:Q260 Q265:Q268 Q238:Q248" xr:uid="{1ADCFD0E-2DCC-4D3D-90B5-1BEC966D7898}">
      <formula1>-999999999</formula1>
      <formula2>999999999</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S4:S10 S185 S193:S214 S217:S222 S29:S158 S160:S177" xr:uid="{4BF1CEE0-5BCF-400E-B603-B68C1604670D}">
      <formula1>-2147483647</formula1>
      <formula2>2147483647</formula2>
    </dataValidation>
    <dataValidation type="textLength" allowBlank="1" showInputMessage="1" error="Escriba un texto  Maximo 390 Caracteres" promptTitle="Cualquier contenido Maximo 390 Caracteres" prompt=" Registre el número de la CÉDULA DE EXTRANJERÍA del Supervisor, SIN PUNTOS NI COMAS." sqref="S2:S3 S27:S28 S20 S24:S25 S11:S16 S192 S215:S216" xr:uid="{E1836BBC-364C-490B-AA0C-583B1BDFAB95}">
      <formula1>0</formula1>
      <formula2>390</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T157:U158 T172:U177" xr:uid="{EB90ACE9-C83D-4BD0-B1CB-105428A7BD9F}">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V157:V158 V172:V177" xr:uid="{970FDE36-BD3B-4378-A4F2-876DE31D89B3}">
      <formula1>-2147483647</formula1>
      <formula2>2147483647</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V2:V156 V215:V216" xr:uid="{146DB072-E59D-4176-BD2D-485C2658FE08}">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218:H237" xr:uid="{D6612857-6C20-4321-8382-0932209D1172}">
      <formula1>#REF!</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224:C225 C232 C228 C262:C269 C259:C260" xr:uid="{4E2F3705-7C02-4699-AFE3-3A62B0223636}">
      <formula1>#REF!</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236:C237" xr:uid="{E7B7A8DC-B91A-4AB5-9E91-DBCEA4A91FC7}">
      <formula1>$C$351433:$C$353125</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233" xr:uid="{F2AB07D8-797A-4C0A-9C14-1C9B59F5D718}">
      <formula1>$C$351409:$C$353101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N228:N237 N261:N266 N268" xr:uid="{2961C013-E343-4D42-9B86-C5859410331A}">
      <formula1>#REF!</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O228:O237" xr:uid="{C2BBA2C9-71BF-4F32-9891-7D5F00217EC8}">
      <formula1>#REF!</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238:C248" xr:uid="{D18F48C6-EB3D-452C-8468-89E2DC8E571F}">
      <formula1>$E$351130:$E$352822</formula1>
    </dataValidation>
    <dataValidation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L262" xr:uid="{6A348B35-1279-423E-BEE6-BF24A582AFBD}"/>
    <dataValidation type="list" allowBlank="1" showInputMessage="1" showErrorMessage="1" errorTitle="Entrada no válida" error="Por favor seleccione un elemento de la lista" promptTitle="Seleccione un elemento de la lista" prompt=" Seleccione de la lista la NATURALEZA JURÍDICA del Contratista" sqref="N267 N238:N260 N269" xr:uid="{529E8637-1E22-4A76-9A65-78FC369FB67C}">
      <formula1>$G$350888:$G$350892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O238:O269" xr:uid="{0AE15E3C-7880-435F-97C5-ECBEE85EDCAB}">
      <formula1>$H$350888:$H$350893</formula1>
    </dataValidation>
  </dataValidations>
  <hyperlinks>
    <hyperlink ref="X4" r:id="rId1" xr:uid="{364C1BFA-CD48-473E-A5FE-1D9CC31AD0A7}"/>
    <hyperlink ref="X41" r:id="rId2" xr:uid="{F68E8FB4-EECF-4DC0-A491-0BA7902A1074}"/>
    <hyperlink ref="X217" r:id="rId3" xr:uid="{8537954E-EECF-4CE5-8AAB-5487F22DF38C}"/>
    <hyperlink ref="X234" r:id="rId4" xr:uid="{39D2B8A2-5891-4DD2-B8CC-CE968D62B3B9}"/>
  </hyperlinks>
  <pageMargins left="0.7" right="0.7" top="0.75" bottom="0.75" header="0.3" footer="0.3"/>
  <pageSetup paperSize="9" orientation="portrait" horizontalDpi="0" verticalDpi="0"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V7"/>
  <sheetViews>
    <sheetView workbookViewId="0"/>
  </sheetViews>
  <sheetFormatPr baseColWidth="10" defaultColWidth="9.140625" defaultRowHeight="15" x14ac:dyDescent="0.25"/>
  <cols>
    <col min="1" max="1" width="9.140625" style="148"/>
    <col min="2" max="2" width="21" style="148" customWidth="1"/>
    <col min="3" max="3" width="32" style="148" customWidth="1"/>
    <col min="4" max="5" width="19" style="148" customWidth="1"/>
    <col min="6" max="6" width="21" style="148" customWidth="1"/>
    <col min="7" max="7" width="34" style="148" customWidth="1"/>
    <col min="8" max="8" width="30" style="148" customWidth="1"/>
    <col min="9" max="9" width="39" style="148" customWidth="1"/>
    <col min="10" max="10" width="42" style="148" customWidth="1"/>
    <col min="11" max="11" width="34" style="148" customWidth="1"/>
    <col min="12" max="12" width="54" style="148" customWidth="1"/>
    <col min="13" max="15" width="38" style="148" customWidth="1"/>
    <col min="16" max="16" width="35" style="148" customWidth="1"/>
    <col min="17" max="17" width="24" style="148" customWidth="1"/>
    <col min="18" max="18" width="29" style="148" customWidth="1"/>
    <col min="19" max="19" width="23" style="148" customWidth="1"/>
    <col min="20" max="20" width="19" style="148" customWidth="1"/>
    <col min="21" max="21" width="16.42578125" style="148" customWidth="1"/>
    <col min="22" max="24" width="16.5703125" style="148" customWidth="1"/>
    <col min="25" max="25" width="17.140625" style="148" customWidth="1"/>
    <col min="26" max="26" width="15.85546875" style="148" customWidth="1"/>
    <col min="27" max="27" width="14.140625" style="148" customWidth="1"/>
    <col min="28" max="28" width="17" style="148" customWidth="1"/>
    <col min="29" max="29" width="13.5703125" style="148" customWidth="1"/>
    <col min="30" max="30" width="21.42578125" style="148" customWidth="1"/>
    <col min="31" max="33" width="9.140625" style="148"/>
    <col min="34" max="34" width="25.42578125" style="148" customWidth="1"/>
    <col min="35" max="35" width="10.7109375" style="148" bestFit="1" customWidth="1"/>
    <col min="36" max="36" width="14.85546875" style="148" customWidth="1"/>
    <col min="37" max="37" width="19.5703125" style="148" customWidth="1"/>
    <col min="38" max="38" width="10.7109375" style="148" bestFit="1" customWidth="1"/>
    <col min="39" max="39" width="10.140625" style="148" customWidth="1"/>
    <col min="40" max="40" width="11" style="148" customWidth="1"/>
    <col min="41" max="41" width="10.85546875" style="148" customWidth="1"/>
    <col min="42" max="42" width="10.7109375" style="148" customWidth="1"/>
    <col min="43" max="43" width="13" style="148" customWidth="1"/>
    <col min="44" max="44" width="12.42578125" style="148" customWidth="1"/>
    <col min="45" max="45" width="14.28515625" style="148" customWidth="1"/>
    <col min="46" max="46" width="11.7109375" style="148" customWidth="1"/>
    <col min="47" max="47" width="11.85546875" style="148" customWidth="1"/>
    <col min="48" max="48" width="11.42578125" style="148" customWidth="1"/>
    <col min="49" max="49" width="12.5703125" style="148" customWidth="1"/>
    <col min="50" max="50" width="11.42578125" style="148" customWidth="1"/>
    <col min="51" max="51" width="12.140625" style="148" customWidth="1"/>
    <col min="52" max="53" width="12.7109375" style="148" customWidth="1"/>
    <col min="54" max="57" width="20" style="148" customWidth="1"/>
    <col min="58" max="58" width="13.5703125" style="148" customWidth="1"/>
    <col min="59" max="59" width="14.85546875" style="148" customWidth="1"/>
    <col min="60" max="60" width="16.42578125" style="148" customWidth="1"/>
    <col min="61" max="63" width="10.7109375" style="148" bestFit="1" customWidth="1"/>
    <col min="64" max="64" width="15.7109375" style="148" customWidth="1"/>
    <col min="65" max="65" width="20" style="148" customWidth="1"/>
    <col min="66" max="66" width="15.7109375" style="148" customWidth="1"/>
    <col min="67" max="67" width="16.28515625" style="148" customWidth="1"/>
    <col min="68" max="68" width="15.28515625" style="148" customWidth="1"/>
    <col min="69" max="69" width="19.5703125" style="148" customWidth="1"/>
    <col min="70" max="70" width="15.140625" style="148" customWidth="1"/>
    <col min="71" max="71" width="16.28515625" style="148" customWidth="1"/>
    <col min="72" max="72" width="14.5703125" style="148" customWidth="1"/>
    <col min="73" max="73" width="15.42578125" style="148" customWidth="1"/>
    <col min="74" max="16384" width="9.140625" style="148"/>
  </cols>
  <sheetData>
    <row r="1" spans="1:74" ht="75.75" customHeight="1" x14ac:dyDescent="0.25">
      <c r="A1" s="124" t="s">
        <v>1525</v>
      </c>
      <c r="B1" s="125" t="s">
        <v>1526</v>
      </c>
      <c r="C1" s="126" t="s">
        <v>1527</v>
      </c>
      <c r="D1" s="126" t="s">
        <v>1528</v>
      </c>
      <c r="E1" s="126" t="s">
        <v>1529</v>
      </c>
      <c r="F1" s="126" t="s">
        <v>1530</v>
      </c>
      <c r="G1" s="126" t="s">
        <v>1531</v>
      </c>
      <c r="H1" s="126" t="s">
        <v>1532</v>
      </c>
      <c r="I1" s="126" t="s">
        <v>1533</v>
      </c>
      <c r="J1" s="126" t="s">
        <v>1534</v>
      </c>
      <c r="K1" s="126" t="s">
        <v>1535</v>
      </c>
      <c r="L1" s="126" t="s">
        <v>1536</v>
      </c>
      <c r="M1" s="126" t="s">
        <v>1537</v>
      </c>
      <c r="N1" s="127" t="s">
        <v>1538</v>
      </c>
      <c r="O1" s="127" t="s">
        <v>1539</v>
      </c>
      <c r="P1" s="126" t="s">
        <v>1540</v>
      </c>
      <c r="Q1" s="126" t="s">
        <v>1541</v>
      </c>
      <c r="R1" s="126" t="s">
        <v>1542</v>
      </c>
      <c r="S1" s="126" t="s">
        <v>1543</v>
      </c>
      <c r="T1" s="128" t="s">
        <v>1544</v>
      </c>
      <c r="U1" s="129" t="s">
        <v>1545</v>
      </c>
      <c r="V1" s="129" t="s">
        <v>1546</v>
      </c>
      <c r="W1" s="130" t="s">
        <v>1547</v>
      </c>
      <c r="X1" s="130" t="s">
        <v>1548</v>
      </c>
      <c r="Y1" s="131" t="s">
        <v>1549</v>
      </c>
      <c r="Z1" s="131" t="s">
        <v>1550</v>
      </c>
      <c r="AA1" s="131" t="s">
        <v>1551</v>
      </c>
      <c r="AB1" s="131" t="s">
        <v>1552</v>
      </c>
      <c r="AC1" s="131" t="s">
        <v>1553</v>
      </c>
      <c r="AD1" s="131" t="s">
        <v>1554</v>
      </c>
      <c r="AE1" s="131" t="s">
        <v>1</v>
      </c>
      <c r="AF1" s="132" t="s">
        <v>1555</v>
      </c>
      <c r="AG1" s="132" t="s">
        <v>1556</v>
      </c>
      <c r="AH1" s="133" t="s">
        <v>1557</v>
      </c>
      <c r="AI1" s="132" t="s">
        <v>1558</v>
      </c>
      <c r="AJ1" s="134" t="s">
        <v>1559</v>
      </c>
      <c r="AK1" s="133" t="s">
        <v>1560</v>
      </c>
      <c r="AL1" s="131" t="s">
        <v>1561</v>
      </c>
      <c r="AM1" s="135" t="s">
        <v>1562</v>
      </c>
      <c r="AN1" s="135" t="s">
        <v>1563</v>
      </c>
      <c r="AO1" s="135" t="s">
        <v>1564</v>
      </c>
      <c r="AP1" s="136" t="s">
        <v>1565</v>
      </c>
      <c r="AQ1" s="135" t="s">
        <v>1566</v>
      </c>
      <c r="AR1" s="135" t="s">
        <v>1567</v>
      </c>
      <c r="AS1" s="135" t="s">
        <v>1568</v>
      </c>
      <c r="AT1" s="135" t="s">
        <v>1569</v>
      </c>
      <c r="AU1" s="135" t="s">
        <v>1570</v>
      </c>
      <c r="AV1" s="135" t="s">
        <v>1571</v>
      </c>
      <c r="AW1" s="135" t="s">
        <v>1572</v>
      </c>
      <c r="AX1" s="135" t="s">
        <v>1573</v>
      </c>
      <c r="AY1" s="135" t="s">
        <v>1574</v>
      </c>
      <c r="AZ1" s="135" t="s">
        <v>1575</v>
      </c>
      <c r="BA1" s="137" t="s">
        <v>1576</v>
      </c>
      <c r="BB1" s="135" t="s">
        <v>1577</v>
      </c>
      <c r="BC1" s="135" t="s">
        <v>1578</v>
      </c>
      <c r="BD1" s="135" t="s">
        <v>1579</v>
      </c>
      <c r="BE1" s="135" t="s">
        <v>1580</v>
      </c>
      <c r="BF1" s="138" t="s">
        <v>1581</v>
      </c>
      <c r="BG1" s="139" t="s">
        <v>1582</v>
      </c>
      <c r="BH1" s="140" t="s">
        <v>1583</v>
      </c>
      <c r="BI1" s="141" t="s">
        <v>1584</v>
      </c>
      <c r="BJ1" s="142" t="s">
        <v>1585</v>
      </c>
      <c r="BK1" s="143" t="s">
        <v>1586</v>
      </c>
      <c r="BL1" s="144" t="s">
        <v>1587</v>
      </c>
      <c r="BM1" s="145" t="s">
        <v>1588</v>
      </c>
      <c r="BN1" s="146" t="s">
        <v>1589</v>
      </c>
      <c r="BO1" s="147" t="s">
        <v>1590</v>
      </c>
      <c r="BP1" s="147" t="s">
        <v>1591</v>
      </c>
      <c r="BQ1" s="144" t="s">
        <v>1592</v>
      </c>
      <c r="BR1" s="145" t="s">
        <v>1588</v>
      </c>
      <c r="BS1" s="146" t="s">
        <v>1589</v>
      </c>
      <c r="BT1" s="147" t="s">
        <v>1590</v>
      </c>
      <c r="BU1" s="147" t="s">
        <v>1593</v>
      </c>
      <c r="BV1" s="148" t="s">
        <v>1594</v>
      </c>
    </row>
    <row r="2" spans="1:74" ht="16.5" x14ac:dyDescent="0.3">
      <c r="A2" s="124">
        <v>1</v>
      </c>
      <c r="B2" s="148" t="s">
        <v>1595</v>
      </c>
      <c r="C2" s="149" t="s">
        <v>1596</v>
      </c>
      <c r="D2" s="149"/>
      <c r="E2" s="149" t="s">
        <v>1597</v>
      </c>
      <c r="F2" s="149">
        <v>107630</v>
      </c>
      <c r="G2" s="150">
        <v>45029</v>
      </c>
      <c r="H2" s="149" t="s">
        <v>781</v>
      </c>
      <c r="I2" s="149" t="s">
        <v>1521</v>
      </c>
      <c r="J2" s="151">
        <v>800219876</v>
      </c>
      <c r="K2" s="149"/>
      <c r="L2" s="149" t="s">
        <v>1598</v>
      </c>
      <c r="M2" s="149" t="s">
        <v>1121</v>
      </c>
      <c r="N2" s="149" t="s">
        <v>1599</v>
      </c>
      <c r="O2" s="149">
        <v>80242333</v>
      </c>
      <c r="P2" s="149" t="s">
        <v>1600</v>
      </c>
      <c r="Q2" s="149" t="s">
        <v>1601</v>
      </c>
      <c r="R2" s="152">
        <v>36600000</v>
      </c>
      <c r="S2" s="149">
        <v>261</v>
      </c>
      <c r="T2" s="153" t="s">
        <v>1602</v>
      </c>
      <c r="U2" s="151">
        <v>0</v>
      </c>
      <c r="V2" s="151">
        <v>0</v>
      </c>
      <c r="W2" s="154">
        <v>10282381</v>
      </c>
      <c r="X2" s="153" t="s">
        <v>1603</v>
      </c>
      <c r="Y2" s="155" t="s">
        <v>1604</v>
      </c>
      <c r="Z2" s="151" t="s">
        <v>1121</v>
      </c>
      <c r="AA2" s="156">
        <v>45029</v>
      </c>
      <c r="AB2" s="156">
        <v>45291</v>
      </c>
      <c r="AC2" s="151">
        <v>0</v>
      </c>
      <c r="AD2" s="151" t="s">
        <v>1605</v>
      </c>
      <c r="AE2" s="151" t="s">
        <v>23</v>
      </c>
      <c r="AF2" s="151">
        <v>36523</v>
      </c>
      <c r="AG2" s="151">
        <v>35923</v>
      </c>
      <c r="AH2" s="157">
        <v>36600000</v>
      </c>
      <c r="AI2" s="156">
        <v>45021</v>
      </c>
      <c r="AJ2" s="151">
        <v>47623</v>
      </c>
      <c r="AK2" s="157">
        <v>36600000</v>
      </c>
      <c r="AL2" s="156">
        <v>45034</v>
      </c>
      <c r="AM2" s="158"/>
      <c r="AN2" s="158"/>
      <c r="AO2" s="158"/>
      <c r="AP2" s="158"/>
      <c r="AQ2" s="158"/>
      <c r="AR2" s="158"/>
      <c r="AS2" s="158"/>
      <c r="AT2" s="158"/>
      <c r="AU2" s="158"/>
      <c r="AV2" s="158"/>
      <c r="AW2" s="158"/>
      <c r="AX2" s="158"/>
      <c r="AY2" s="158">
        <f>(AM2+AN2+AO2+AP2+AQ2+AR2+AS2+AR2+AT2+AU2+AV2+AW2+AX2)</f>
        <v>0</v>
      </c>
      <c r="AZ2" s="158">
        <f>(R2-AM2-AN2-AO2-AP2-AQ2-AR2-AS2-AT2-AU2-AV2-AW2-AX2)</f>
        <v>36600000</v>
      </c>
      <c r="BA2" s="158">
        <f>(R2+U2-V2)</f>
        <v>36600000</v>
      </c>
      <c r="BB2" s="159" t="s">
        <v>1606</v>
      </c>
      <c r="BC2" s="27" t="s">
        <v>1607</v>
      </c>
      <c r="BD2" s="151">
        <v>2023</v>
      </c>
      <c r="BE2" s="151" t="s">
        <v>1608</v>
      </c>
      <c r="BF2" s="160">
        <v>44956</v>
      </c>
      <c r="BG2" s="148" t="s">
        <v>1609</v>
      </c>
      <c r="BJ2" s="161"/>
      <c r="BK2" s="162"/>
      <c r="BV2" s="148" t="s">
        <v>23</v>
      </c>
    </row>
    <row r="3" spans="1:74" ht="16.5" x14ac:dyDescent="0.3">
      <c r="A3" s="124">
        <v>2</v>
      </c>
      <c r="B3" s="148" t="s">
        <v>1610</v>
      </c>
      <c r="C3" s="149" t="s">
        <v>1596</v>
      </c>
      <c r="D3" s="149"/>
      <c r="E3" s="149" t="s">
        <v>1597</v>
      </c>
      <c r="F3" s="149">
        <v>107699</v>
      </c>
      <c r="G3" s="150">
        <v>45030</v>
      </c>
      <c r="H3" s="149" t="s">
        <v>781</v>
      </c>
      <c r="I3" s="149" t="s">
        <v>1521</v>
      </c>
      <c r="J3" s="149">
        <v>800219876</v>
      </c>
      <c r="K3" s="149"/>
      <c r="L3" s="149" t="s">
        <v>1598</v>
      </c>
      <c r="M3" s="149" t="s">
        <v>1121</v>
      </c>
      <c r="N3" s="149" t="s">
        <v>1599</v>
      </c>
      <c r="O3" s="149">
        <v>80242333</v>
      </c>
      <c r="P3" s="149" t="s">
        <v>1600</v>
      </c>
      <c r="Q3" s="163" t="s">
        <v>1611</v>
      </c>
      <c r="R3" s="152">
        <v>51105000</v>
      </c>
      <c r="S3" s="149">
        <v>260</v>
      </c>
      <c r="T3" s="153" t="s">
        <v>1602</v>
      </c>
      <c r="U3" s="151">
        <v>0</v>
      </c>
      <c r="V3" s="151">
        <v>0</v>
      </c>
      <c r="W3" s="154">
        <v>10282381</v>
      </c>
      <c r="X3" s="153" t="s">
        <v>1603</v>
      </c>
      <c r="Y3" s="155" t="s">
        <v>1612</v>
      </c>
      <c r="Z3" s="151" t="s">
        <v>1121</v>
      </c>
      <c r="AA3" s="161">
        <v>45034</v>
      </c>
      <c r="AB3" s="156">
        <v>45290</v>
      </c>
      <c r="AC3" s="151">
        <v>0</v>
      </c>
      <c r="AD3" s="151" t="s">
        <v>1613</v>
      </c>
      <c r="AE3" s="151" t="s">
        <v>23</v>
      </c>
      <c r="AF3" s="151">
        <v>37923</v>
      </c>
      <c r="AG3" s="151">
        <v>36523</v>
      </c>
      <c r="AH3" s="157">
        <v>51105000</v>
      </c>
      <c r="AI3" s="156">
        <v>45026</v>
      </c>
      <c r="AJ3" s="164">
        <v>47523</v>
      </c>
      <c r="AK3" s="157">
        <v>51105000</v>
      </c>
      <c r="AL3" s="156">
        <v>45034</v>
      </c>
      <c r="AM3" s="158"/>
      <c r="AN3" s="158"/>
      <c r="AO3" s="158"/>
      <c r="AP3" s="158"/>
      <c r="AQ3" s="158"/>
      <c r="AR3" s="158"/>
      <c r="AS3" s="158"/>
      <c r="AT3" s="158"/>
      <c r="AU3" s="158"/>
      <c r="AV3" s="158"/>
      <c r="AW3" s="158"/>
      <c r="AX3" s="158"/>
      <c r="AY3" s="158"/>
      <c r="AZ3" s="158">
        <v>51105000</v>
      </c>
      <c r="BA3" s="158">
        <v>51105000</v>
      </c>
      <c r="BB3" s="165" t="s">
        <v>1614</v>
      </c>
      <c r="BC3" s="27"/>
      <c r="BD3" s="151">
        <v>2023</v>
      </c>
      <c r="BE3" s="151" t="s">
        <v>1608</v>
      </c>
      <c r="BF3" s="160">
        <v>44956</v>
      </c>
      <c r="BG3" s="148" t="s">
        <v>1609</v>
      </c>
      <c r="BI3" s="148">
        <v>260</v>
      </c>
      <c r="BJ3" s="161"/>
      <c r="BK3" s="161"/>
      <c r="BV3" s="148" t="s">
        <v>23</v>
      </c>
    </row>
    <row r="4" spans="1:74" x14ac:dyDescent="0.25">
      <c r="A4" s="124">
        <v>3</v>
      </c>
      <c r="B4" s="148" t="s">
        <v>1615</v>
      </c>
      <c r="C4" s="149" t="s">
        <v>1596</v>
      </c>
      <c r="D4" s="149"/>
      <c r="E4" s="149"/>
      <c r="F4" s="149"/>
      <c r="G4" s="150"/>
      <c r="H4" s="149"/>
      <c r="I4" s="149"/>
      <c r="J4" s="149"/>
      <c r="K4" s="149"/>
      <c r="L4" s="149"/>
      <c r="M4" s="149"/>
      <c r="N4" s="149"/>
      <c r="O4" s="149"/>
      <c r="P4" s="149"/>
      <c r="Q4" s="149"/>
      <c r="R4" s="152"/>
      <c r="S4" s="149"/>
      <c r="T4" s="149"/>
      <c r="U4" s="151"/>
      <c r="V4" s="151"/>
      <c r="W4" s="166"/>
      <c r="X4" s="149"/>
      <c r="Y4" s="151"/>
      <c r="Z4" s="151"/>
      <c r="AA4" s="156"/>
      <c r="AB4" s="156"/>
      <c r="AC4" s="151"/>
      <c r="AD4" s="151"/>
      <c r="AE4" s="151"/>
      <c r="AF4" s="151"/>
      <c r="AG4" s="151"/>
      <c r="AH4" s="151"/>
      <c r="AI4" s="156"/>
      <c r="AJ4" s="151"/>
      <c r="AK4" s="151"/>
      <c r="AL4" s="156"/>
      <c r="AM4" s="158"/>
      <c r="AN4" s="158"/>
      <c r="AO4" s="158"/>
      <c r="AP4" s="158"/>
      <c r="AQ4" s="158"/>
      <c r="AR4" s="158"/>
      <c r="AS4" s="158"/>
      <c r="AT4" s="158"/>
      <c r="AU4" s="158"/>
      <c r="AV4" s="158"/>
      <c r="AW4" s="158"/>
      <c r="AX4" s="158"/>
      <c r="AY4" s="158"/>
      <c r="AZ4" s="158"/>
      <c r="BA4" s="158"/>
      <c r="BB4" s="167"/>
      <c r="BC4" s="27"/>
      <c r="BD4" s="151"/>
      <c r="BE4" s="151"/>
      <c r="BF4" s="160">
        <v>44956</v>
      </c>
      <c r="BG4" s="168"/>
      <c r="BK4" s="161"/>
    </row>
    <row r="5" spans="1:74" ht="15.75" customHeight="1" x14ac:dyDescent="0.25">
      <c r="A5" s="124">
        <v>4</v>
      </c>
      <c r="B5" s="148" t="s">
        <v>1616</v>
      </c>
      <c r="C5" s="149" t="s">
        <v>1596</v>
      </c>
      <c r="D5" s="149"/>
      <c r="E5" s="149"/>
      <c r="F5" s="149"/>
      <c r="G5" s="150"/>
      <c r="H5" s="149"/>
      <c r="I5" s="149"/>
      <c r="J5" s="149"/>
      <c r="K5" s="149"/>
      <c r="L5" s="149"/>
      <c r="M5" s="149"/>
      <c r="N5" s="169"/>
      <c r="O5" s="170"/>
      <c r="P5" s="149"/>
      <c r="Q5" s="149"/>
      <c r="R5" s="149"/>
      <c r="S5" s="149"/>
      <c r="T5" s="149"/>
      <c r="U5" s="151"/>
      <c r="V5" s="151"/>
      <c r="W5" s="166"/>
      <c r="X5" s="149"/>
      <c r="Y5" s="151"/>
      <c r="Z5" s="151"/>
      <c r="AA5" s="156"/>
      <c r="AB5" s="156"/>
      <c r="AC5" s="151"/>
      <c r="AD5" s="151"/>
      <c r="AE5" s="151"/>
      <c r="AF5" s="151"/>
      <c r="AG5" s="151"/>
      <c r="AH5" s="151"/>
      <c r="AI5" s="156"/>
      <c r="AJ5" s="151"/>
      <c r="AK5" s="151"/>
      <c r="AL5" s="156"/>
      <c r="AM5" s="158"/>
      <c r="AN5" s="158"/>
      <c r="AO5" s="158"/>
      <c r="AP5" s="158"/>
      <c r="AQ5" s="152"/>
      <c r="AR5" s="158"/>
      <c r="AS5" s="152"/>
      <c r="AT5" s="152"/>
      <c r="AU5" s="152"/>
      <c r="AV5" s="171"/>
      <c r="AW5" s="157"/>
      <c r="AX5" s="158"/>
      <c r="AY5" s="158"/>
      <c r="AZ5" s="158"/>
      <c r="BA5" s="158"/>
      <c r="BB5" s="167"/>
      <c r="BC5" s="27"/>
      <c r="BD5" s="151"/>
      <c r="BE5" s="151"/>
      <c r="BF5" s="160">
        <v>44956</v>
      </c>
      <c r="BG5" s="168"/>
      <c r="BJ5" s="161"/>
      <c r="BK5" s="161"/>
      <c r="BL5" s="168"/>
      <c r="BM5" s="168"/>
      <c r="BN5" s="168"/>
      <c r="BO5" s="168"/>
    </row>
    <row r="6" spans="1:74" ht="15.75" customHeight="1" x14ac:dyDescent="0.25">
      <c r="A6" s="124">
        <v>5</v>
      </c>
      <c r="B6" s="148" t="s">
        <v>1617</v>
      </c>
      <c r="C6" s="149" t="s">
        <v>1596</v>
      </c>
      <c r="D6" s="149"/>
      <c r="E6" s="149"/>
      <c r="F6" s="149"/>
      <c r="G6" s="150"/>
      <c r="H6" s="149"/>
      <c r="I6" s="149"/>
      <c r="J6" s="149"/>
      <c r="K6" s="149"/>
      <c r="L6" s="149"/>
      <c r="M6" s="149"/>
      <c r="N6" s="169"/>
      <c r="O6" s="170"/>
      <c r="P6" s="149"/>
      <c r="Q6" s="149"/>
      <c r="R6" s="149"/>
      <c r="S6" s="149"/>
      <c r="T6" s="149"/>
      <c r="U6" s="157"/>
      <c r="V6" s="151"/>
      <c r="W6" s="166"/>
      <c r="X6" s="149"/>
      <c r="Y6" s="149"/>
      <c r="Z6" s="151"/>
      <c r="AA6" s="156"/>
      <c r="AB6" s="156"/>
      <c r="AC6" s="151"/>
      <c r="AD6" s="151"/>
      <c r="AE6" s="151"/>
      <c r="AF6" s="151"/>
      <c r="AG6" s="151"/>
      <c r="AH6" s="151"/>
      <c r="AI6" s="156"/>
      <c r="AJ6" s="151"/>
      <c r="AK6" s="151"/>
      <c r="AL6" s="156"/>
      <c r="AM6" s="158"/>
      <c r="AN6" s="158"/>
      <c r="AO6" s="158"/>
      <c r="AP6" s="158"/>
      <c r="AQ6" s="152"/>
      <c r="AR6" s="152"/>
      <c r="AS6" s="152"/>
      <c r="AT6" s="152"/>
      <c r="AU6" s="158"/>
      <c r="AV6" s="152"/>
      <c r="AW6" s="157"/>
      <c r="AX6" s="158"/>
      <c r="AY6" s="158"/>
      <c r="AZ6" s="158"/>
      <c r="BA6" s="158"/>
      <c r="BB6" s="172"/>
      <c r="BC6" s="27"/>
      <c r="BD6" s="151"/>
      <c r="BE6" s="151"/>
      <c r="BF6" s="160">
        <v>44956</v>
      </c>
      <c r="BG6" s="168"/>
      <c r="BI6" s="168"/>
      <c r="BJ6" s="161"/>
      <c r="BK6" s="161"/>
    </row>
    <row r="7" spans="1:74" ht="15.75" customHeight="1" x14ac:dyDescent="0.25">
      <c r="A7" s="124">
        <v>6</v>
      </c>
      <c r="B7" s="148" t="s">
        <v>1618</v>
      </c>
      <c r="C7" s="149" t="s">
        <v>1596</v>
      </c>
      <c r="D7" s="149"/>
      <c r="E7" s="149"/>
      <c r="F7" s="149"/>
      <c r="G7" s="150"/>
      <c r="H7" s="149"/>
      <c r="I7" s="149"/>
      <c r="J7" s="149"/>
      <c r="K7" s="149"/>
      <c r="L7" s="149"/>
      <c r="M7" s="149"/>
      <c r="N7" s="149"/>
      <c r="O7" s="149"/>
      <c r="P7" s="149"/>
      <c r="Q7" s="149"/>
      <c r="R7" s="149"/>
      <c r="S7" s="149"/>
      <c r="T7" s="149"/>
      <c r="U7" s="151"/>
      <c r="V7" s="151"/>
      <c r="W7" s="166"/>
      <c r="X7" s="149"/>
      <c r="Y7" s="151"/>
      <c r="Z7" s="151"/>
      <c r="AA7" s="156"/>
      <c r="AB7" s="156"/>
      <c r="AC7" s="151"/>
      <c r="AD7" s="151"/>
      <c r="AE7" s="151"/>
      <c r="AF7" s="151"/>
      <c r="AG7" s="151"/>
      <c r="AH7" s="151"/>
      <c r="AI7" s="156"/>
      <c r="AJ7" s="151"/>
      <c r="AK7" s="151"/>
      <c r="AL7" s="156"/>
      <c r="AM7" s="158"/>
      <c r="AN7" s="158"/>
      <c r="AO7" s="158"/>
      <c r="AP7" s="158"/>
      <c r="AQ7" s="158"/>
      <c r="AR7" s="158"/>
      <c r="AS7" s="158"/>
      <c r="AT7" s="158"/>
      <c r="AU7" s="158"/>
      <c r="AV7" s="158"/>
      <c r="AW7" s="158"/>
      <c r="AX7" s="158"/>
      <c r="AY7" s="158"/>
      <c r="AZ7" s="158"/>
      <c r="BA7" s="158"/>
      <c r="BB7" s="172"/>
      <c r="BC7" s="27"/>
      <c r="BD7" s="151"/>
      <c r="BE7" s="151"/>
      <c r="BF7" s="160">
        <v>44956</v>
      </c>
      <c r="BG7" s="168"/>
      <c r="BI7" s="168"/>
      <c r="BJ7" s="161"/>
      <c r="BK7" s="161"/>
    </row>
  </sheetData>
  <dataValidations count="1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C7" xr:uid="{00000000-0002-0000-0200-000000000000}">
      <formula1>#REF!</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2:E7" xr:uid="{00000000-0002-0000-0200-000001000000}">
      <formula1>#REF!</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2:H7" xr:uid="{00000000-0002-0000-0200-000002000000}">
      <formula1>#REF!</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2:I7" xr:uid="{00000000-0002-0000-0200-000003000000}">
      <formula1>#REF!</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2:L7" xr:uid="{00000000-0002-0000-0200-000004000000}">
      <formula1>#REF!</formula1>
    </dataValidation>
    <dataValidation allowBlank="1" showInputMessage="1" showErrorMessage="1" errorTitle="Entrada no válida" error="Por favor escriba un número" promptTitle="Escriba un número en esta casilla" prompt=" Registre EN NÚMERO DE DÍAS el tiempo de adición si lo hubo. De lo contrario registre 0 (CERO)." sqref="Y6" xr:uid="{00000000-0002-0000-0200-000005000000}"/>
    <dataValidation type="textLength" allowBlank="1" showInputMessage="1" error="Escriba un texto " promptTitle="Cualquier contenido" prompt=" Registre COMPLETO nombres y apellidos del Supervisor del contrato." sqref="X7 X2:X4" xr:uid="{00000000-0002-0000-0200-000006000000}">
      <formula1>0</formula1>
      <formula2>3500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W7 W2:W4" xr:uid="{00000000-0002-0000-0200-000007000000}">
      <formula1>-99999999999</formula1>
      <formula2>99999999999</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T2:T7" xr:uid="{00000000-0002-0000-0200-000008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S2:S7" xr:uid="{00000000-0002-0000-0200-000009000000}">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R2:R7" xr:uid="{00000000-0002-0000-0200-00000A000000}">
      <formula1>-2147483647</formula1>
      <formula2>2147483647</formula2>
    </dataValidation>
    <dataValidation type="textLength" allowBlank="1" showInputMessage="1" error="Escriba un texto  Maximo 390 Caracteres" promptTitle="Cualquier contenido Maximo 390 Caracteres" prompt=" Registre DE MANERA BREVE el OBJETO de la orden. (MÁX. 390 CARACTERES)" sqref="Q2 Q4:Q7" xr:uid="{00000000-0002-0000-0200-00000B000000}">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P2:P7" xr:uid="{00000000-0002-0000-0200-00000C00000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3:J7 K2:K7" xr:uid="{00000000-0002-0000-0200-00000D000000}">
      <formula1>-99999999999</formula1>
      <formula2>99999999999</formula2>
    </dataValidation>
    <dataValidation type="date" allowBlank="1" showInputMessage="1" errorTitle="Entrada no válida" error="Por favor escriba una fecha válida (AAAA/MM/DD)" promptTitle="Ingrese una fecha (AAAA/MM/DD)" prompt=" Registre la fecha en la cual se SUSCRIBIÓ la orden (Formato AAAA/MM/DD)." sqref="G2:G7" xr:uid="{00000000-0002-0000-0200-00000E000000}">
      <formula1>1900/1/1</formula1>
      <formula2>3000/1/1</formula2>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2:F7" xr:uid="{00000000-0002-0000-0200-00000F000000}">
      <formula1>0</formula1>
      <formula2>390</formula2>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2:D7" xr:uid="{00000000-0002-0000-0200-000010000000}">
      <formula1>0</formula1>
      <formula2>290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M7 N5:O7 M2:O4" xr:uid="{00000000-0002-0000-0200-000011000000}">
      <formula1>0</formula1>
      <formula2>390</formula2>
    </dataValidation>
  </dataValidations>
  <hyperlinks>
    <hyperlink ref="BC2" r:id="rId1" xr:uid="{00000000-0004-0000-0200-00000000000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S351034"/>
  <sheetViews>
    <sheetView topLeftCell="E1" zoomScale="60" zoomScaleNormal="60" workbookViewId="0">
      <selection activeCell="E33" sqref="E33"/>
    </sheetView>
  </sheetViews>
  <sheetFormatPr baseColWidth="10" defaultColWidth="9.140625" defaultRowHeight="15" x14ac:dyDescent="0.25"/>
  <cols>
    <col min="1" max="1" width="9.140625" style="148"/>
    <col min="2" max="2" width="21" style="148" customWidth="1"/>
    <col min="3" max="3" width="32" style="148" customWidth="1"/>
    <col min="4" max="4" width="19" style="148" customWidth="1"/>
    <col min="5" max="5" width="34.5703125" style="148" customWidth="1"/>
    <col min="6" max="6" width="35" style="148" customWidth="1"/>
    <col min="7" max="7" width="43" style="148" customWidth="1"/>
    <col min="8" max="8" width="47" style="148" customWidth="1"/>
    <col min="9" max="9" width="36" style="148" customWidth="1"/>
    <col min="10" max="11" width="52" style="148" customWidth="1"/>
    <col min="12" max="12" width="30" style="148" customWidth="1"/>
    <col min="13" max="13" width="46" style="148" customWidth="1"/>
    <col min="14" max="14" width="121" style="148" customWidth="1"/>
    <col min="15" max="15" width="36.85546875" style="148" customWidth="1"/>
    <col min="16" max="16" width="37.85546875" style="148" customWidth="1"/>
    <col min="17" max="17" width="11" style="148" customWidth="1"/>
    <col min="18" max="18" width="34" style="148" customWidth="1"/>
    <col min="19" max="20" width="36" style="148" customWidth="1"/>
    <col min="21" max="21" width="25" style="148" customWidth="1"/>
    <col min="22" max="22" width="39" style="148" customWidth="1"/>
    <col min="23" max="23" width="42" style="148" customWidth="1"/>
    <col min="24" max="24" width="34" style="148" customWidth="1"/>
    <col min="25" max="25" width="54" style="148" customWidth="1"/>
    <col min="26" max="26" width="38" style="148" customWidth="1"/>
    <col min="27" max="27" width="35" style="148" customWidth="1"/>
    <col min="28" max="28" width="38" style="148" customWidth="1"/>
    <col min="29" max="29" width="41" style="148" customWidth="1"/>
    <col min="30" max="30" width="33" style="148" customWidth="1"/>
    <col min="31" max="31" width="53" style="148" hidden="1" customWidth="1"/>
    <col min="32" max="32" width="34" style="148" customWidth="1"/>
    <col min="33" max="33" width="35" style="148" customWidth="1"/>
    <col min="34" max="34" width="15" style="148" customWidth="1"/>
    <col min="35" max="35" width="29" style="148" customWidth="1"/>
    <col min="36" max="40" width="32" style="148" customWidth="1"/>
    <col min="41" max="41" width="37" style="148" customWidth="1"/>
    <col min="42" max="42" width="43" style="148" customWidth="1"/>
    <col min="43" max="43" width="29.140625" style="148" customWidth="1"/>
    <col min="44" max="44" width="37.7109375" style="148" customWidth="1"/>
    <col min="45" max="45" width="38" style="148" customWidth="1"/>
    <col min="46" max="46" width="47" style="148" customWidth="1"/>
    <col min="47" max="47" width="41" style="148" customWidth="1"/>
    <col min="48" max="48" width="19" style="148" customWidth="1"/>
    <col min="49" max="49" width="16.85546875" style="148" customWidth="1"/>
    <col min="50" max="50" width="9.140625" style="148" customWidth="1"/>
    <col min="51" max="52" width="11.5703125" style="148" customWidth="1"/>
    <col min="53" max="53" width="9.140625" style="148" customWidth="1"/>
    <col min="54" max="54" width="17.5703125" style="148" customWidth="1"/>
    <col min="55" max="55" width="14.42578125" style="148" customWidth="1"/>
    <col min="56" max="56" width="15.140625" style="148" customWidth="1"/>
    <col min="57" max="57" width="15.42578125" style="148" customWidth="1"/>
    <col min="58" max="58" width="13.85546875" style="148" customWidth="1"/>
    <col min="59" max="59" width="13.5703125" style="148" customWidth="1"/>
    <col min="60" max="60" width="14.5703125" style="148" customWidth="1"/>
    <col min="61" max="61" width="24.5703125" style="148" customWidth="1"/>
    <col min="62" max="62" width="11" style="148" customWidth="1"/>
    <col min="63" max="63" width="15.5703125" style="148" customWidth="1"/>
    <col min="64" max="64" width="12.140625" style="148" customWidth="1"/>
    <col min="65" max="65" width="11.7109375" style="148" customWidth="1"/>
    <col min="66" max="66" width="13.42578125" style="148" customWidth="1"/>
    <col min="67" max="67" width="12.42578125" style="148" customWidth="1"/>
    <col min="68" max="68" width="14.85546875" style="148" customWidth="1"/>
    <col min="69" max="69" width="18.28515625" style="148" customWidth="1"/>
    <col min="70" max="70" width="13.7109375" style="148" customWidth="1"/>
    <col min="71" max="71" width="14.42578125" style="148" customWidth="1"/>
    <col min="72" max="72" width="25.42578125" style="148" customWidth="1"/>
    <col min="73" max="73" width="11" style="148" customWidth="1"/>
    <col min="74" max="74" width="16.85546875" style="148" customWidth="1"/>
    <col min="75" max="76" width="19.7109375" style="148" customWidth="1"/>
    <col min="77" max="77" width="23" style="148" customWidth="1"/>
    <col min="78" max="80" width="19.7109375" style="148" customWidth="1"/>
    <col min="81" max="81" width="17.85546875" style="148" customWidth="1"/>
    <col min="82" max="82" width="11.85546875" style="148" customWidth="1"/>
    <col min="83" max="83" width="9.140625" style="148"/>
    <col min="84" max="84" width="10.7109375" style="148" bestFit="1" customWidth="1"/>
    <col min="85" max="85" width="16.42578125" style="148" customWidth="1"/>
    <col min="86" max="86" width="14.5703125" style="148" customWidth="1"/>
    <col min="87" max="87" width="17.85546875" style="148" customWidth="1"/>
    <col min="88" max="88" width="21.7109375" style="148" customWidth="1"/>
    <col min="89" max="89" width="12.42578125" style="148" customWidth="1"/>
    <col min="90" max="90" width="14.85546875" style="148" customWidth="1"/>
    <col min="91" max="91" width="15.28515625" style="148" customWidth="1"/>
    <col min="92" max="92" width="13" style="148" customWidth="1"/>
    <col min="93" max="93" width="15.5703125" style="148" customWidth="1"/>
    <col min="94" max="94" width="13.28515625" style="148" customWidth="1"/>
    <col min="95" max="95" width="13.5703125" style="148" customWidth="1"/>
    <col min="96" max="16384" width="9.140625" style="148"/>
  </cols>
  <sheetData>
    <row r="1" spans="1:97" ht="75.75" customHeight="1" x14ac:dyDescent="0.25">
      <c r="A1" s="173" t="s">
        <v>1525</v>
      </c>
      <c r="B1" s="174" t="s">
        <v>1619</v>
      </c>
      <c r="C1" s="173" t="s">
        <v>1527</v>
      </c>
      <c r="D1" s="173" t="s">
        <v>1528</v>
      </c>
      <c r="E1" s="173" t="s">
        <v>1620</v>
      </c>
      <c r="F1" s="173" t="s">
        <v>1621</v>
      </c>
      <c r="G1" s="173" t="s">
        <v>1622</v>
      </c>
      <c r="H1" s="173" t="s">
        <v>1623</v>
      </c>
      <c r="I1" s="173" t="s">
        <v>1624</v>
      </c>
      <c r="J1" s="173" t="s">
        <v>1625</v>
      </c>
      <c r="K1" s="175" t="s">
        <v>1626</v>
      </c>
      <c r="L1" s="173" t="s">
        <v>1627</v>
      </c>
      <c r="M1" s="173" t="s">
        <v>1628</v>
      </c>
      <c r="N1" s="173" t="s">
        <v>1629</v>
      </c>
      <c r="O1" s="176" t="s">
        <v>1630</v>
      </c>
      <c r="P1" s="176" t="s">
        <v>1631</v>
      </c>
      <c r="Q1" s="173" t="s">
        <v>1584</v>
      </c>
      <c r="R1" s="173" t="s">
        <v>1632</v>
      </c>
      <c r="S1" s="173" t="s">
        <v>1633</v>
      </c>
      <c r="T1" s="176" t="s">
        <v>1634</v>
      </c>
      <c r="U1" s="173" t="s">
        <v>1635</v>
      </c>
      <c r="V1" s="173" t="s">
        <v>1636</v>
      </c>
      <c r="W1" s="173" t="s">
        <v>1637</v>
      </c>
      <c r="X1" s="173" t="s">
        <v>1638</v>
      </c>
      <c r="Y1" s="173" t="s">
        <v>1639</v>
      </c>
      <c r="Z1" s="173" t="s">
        <v>1640</v>
      </c>
      <c r="AA1" s="173" t="s">
        <v>1641</v>
      </c>
      <c r="AB1" s="173" t="s">
        <v>1642</v>
      </c>
      <c r="AC1" s="173" t="s">
        <v>1643</v>
      </c>
      <c r="AD1" s="173" t="s">
        <v>1644</v>
      </c>
      <c r="AE1" s="173" t="s">
        <v>1645</v>
      </c>
      <c r="AF1" s="173" t="s">
        <v>1548</v>
      </c>
      <c r="AG1" s="173" t="s">
        <v>1646</v>
      </c>
      <c r="AH1" s="173" t="s">
        <v>1647</v>
      </c>
      <c r="AI1" s="173" t="s">
        <v>1648</v>
      </c>
      <c r="AJ1" s="173" t="s">
        <v>1649</v>
      </c>
      <c r="AK1" s="175" t="s">
        <v>1650</v>
      </c>
      <c r="AL1" s="177" t="s">
        <v>1651</v>
      </c>
      <c r="AM1" s="175" t="s">
        <v>1652</v>
      </c>
      <c r="AN1" s="177" t="s">
        <v>1653</v>
      </c>
      <c r="AO1" s="173" t="s">
        <v>1654</v>
      </c>
      <c r="AP1" s="173" t="s">
        <v>1655</v>
      </c>
      <c r="AQ1" s="173" t="s">
        <v>1656</v>
      </c>
      <c r="AR1" s="173" t="s">
        <v>1657</v>
      </c>
      <c r="AS1" s="173" t="s">
        <v>1658</v>
      </c>
      <c r="AT1" s="173" t="s">
        <v>1659</v>
      </c>
      <c r="AU1" s="173" t="s">
        <v>1660</v>
      </c>
      <c r="AV1" s="173" t="s">
        <v>1544</v>
      </c>
      <c r="AW1" s="178" t="s">
        <v>1554</v>
      </c>
      <c r="AX1" s="179" t="s">
        <v>1</v>
      </c>
      <c r="AY1" s="178" t="s">
        <v>1661</v>
      </c>
      <c r="AZ1" s="178" t="s">
        <v>1662</v>
      </c>
      <c r="BA1" s="178" t="s">
        <v>1663</v>
      </c>
      <c r="BB1" s="178" t="s">
        <v>1557</v>
      </c>
      <c r="BC1" s="178" t="s">
        <v>1558</v>
      </c>
      <c r="BD1" s="178" t="s">
        <v>1559</v>
      </c>
      <c r="BE1" s="178" t="s">
        <v>1664</v>
      </c>
      <c r="BF1" s="178" t="s">
        <v>1665</v>
      </c>
      <c r="BG1" s="178" t="s">
        <v>1666</v>
      </c>
      <c r="BH1" s="178" t="s">
        <v>1667</v>
      </c>
      <c r="BI1" s="178" t="s">
        <v>1668</v>
      </c>
      <c r="BJ1" s="180" t="s">
        <v>1562</v>
      </c>
      <c r="BK1" s="180" t="s">
        <v>1563</v>
      </c>
      <c r="BL1" s="180" t="s">
        <v>1564</v>
      </c>
      <c r="BM1" s="180" t="s">
        <v>1669</v>
      </c>
      <c r="BN1" s="180" t="s">
        <v>1566</v>
      </c>
      <c r="BO1" s="180" t="s">
        <v>1567</v>
      </c>
      <c r="BP1" s="180" t="s">
        <v>1568</v>
      </c>
      <c r="BQ1" s="180" t="s">
        <v>1569</v>
      </c>
      <c r="BR1" s="180" t="s">
        <v>1570</v>
      </c>
      <c r="BS1" s="180" t="s">
        <v>1571</v>
      </c>
      <c r="BT1" s="180" t="s">
        <v>1572</v>
      </c>
      <c r="BU1" s="180" t="s">
        <v>1573</v>
      </c>
      <c r="BV1" s="180" t="s">
        <v>1574</v>
      </c>
      <c r="BW1" s="180" t="s">
        <v>1575</v>
      </c>
      <c r="BX1" s="181" t="s">
        <v>1576</v>
      </c>
      <c r="BY1" s="180" t="s">
        <v>1577</v>
      </c>
      <c r="BZ1" s="180" t="s">
        <v>1578</v>
      </c>
      <c r="CA1" s="180" t="s">
        <v>1579</v>
      </c>
      <c r="CB1" s="180" t="s">
        <v>1580</v>
      </c>
      <c r="CC1" s="182" t="s">
        <v>1581</v>
      </c>
      <c r="CD1" s="139" t="s">
        <v>1582</v>
      </c>
      <c r="CE1" s="140" t="s">
        <v>1583</v>
      </c>
      <c r="CF1" s="141" t="s">
        <v>1584</v>
      </c>
      <c r="CG1" s="142" t="s">
        <v>1585</v>
      </c>
      <c r="CH1" s="183" t="s">
        <v>1586</v>
      </c>
      <c r="CI1" s="144" t="s">
        <v>1587</v>
      </c>
      <c r="CJ1" s="145" t="s">
        <v>1588</v>
      </c>
      <c r="CK1" s="146" t="s">
        <v>1589</v>
      </c>
      <c r="CL1" s="147" t="s">
        <v>1590</v>
      </c>
      <c r="CM1" s="147" t="s">
        <v>1591</v>
      </c>
      <c r="CN1" s="144" t="s">
        <v>1592</v>
      </c>
      <c r="CO1" s="145" t="s">
        <v>1588</v>
      </c>
      <c r="CP1" s="146" t="s">
        <v>1589</v>
      </c>
      <c r="CQ1" s="147" t="s">
        <v>1590</v>
      </c>
      <c r="CR1" s="147" t="s">
        <v>1593</v>
      </c>
      <c r="CS1" s="184" t="s">
        <v>1594</v>
      </c>
    </row>
    <row r="2" spans="1:97" ht="16.5" x14ac:dyDescent="0.25">
      <c r="A2" s="173">
        <v>1</v>
      </c>
      <c r="B2" s="184" t="s">
        <v>1595</v>
      </c>
      <c r="C2" s="149" t="s">
        <v>1596</v>
      </c>
      <c r="D2" s="149"/>
      <c r="E2" s="185" t="s">
        <v>1670</v>
      </c>
      <c r="F2" s="186" t="s">
        <v>22</v>
      </c>
      <c r="G2" s="150">
        <v>45056</v>
      </c>
      <c r="H2" s="149" t="s">
        <v>1671</v>
      </c>
      <c r="I2" s="149" t="s">
        <v>32</v>
      </c>
      <c r="J2" s="187">
        <v>12000000</v>
      </c>
      <c r="K2" s="187">
        <v>12000000</v>
      </c>
      <c r="L2" s="188">
        <v>900062917</v>
      </c>
      <c r="M2" s="149" t="s">
        <v>1672</v>
      </c>
      <c r="N2" s="151" t="s">
        <v>31</v>
      </c>
      <c r="O2" s="184" t="s">
        <v>1673</v>
      </c>
      <c r="P2" s="188">
        <v>15456660</v>
      </c>
      <c r="Q2" s="149">
        <v>235</v>
      </c>
      <c r="R2" s="149" t="s">
        <v>1674</v>
      </c>
      <c r="S2" s="149" t="s">
        <v>1675</v>
      </c>
      <c r="T2" s="149" t="s">
        <v>1121</v>
      </c>
      <c r="U2" s="149" t="s">
        <v>1676</v>
      </c>
      <c r="V2" s="149" t="s">
        <v>1677</v>
      </c>
      <c r="W2" s="149"/>
      <c r="X2" s="149"/>
      <c r="Y2" s="149" t="s">
        <v>1678</v>
      </c>
      <c r="Z2" s="151"/>
      <c r="AA2" s="149"/>
      <c r="AB2" s="149" t="s">
        <v>1520</v>
      </c>
      <c r="AC2" s="189">
        <v>10282381</v>
      </c>
      <c r="AD2" s="149"/>
      <c r="AE2" s="149"/>
      <c r="AF2" s="149" t="s">
        <v>1679</v>
      </c>
      <c r="AG2" s="149">
        <v>235</v>
      </c>
      <c r="AH2" s="149"/>
      <c r="AI2" s="149">
        <v>0</v>
      </c>
      <c r="AJ2" s="149">
        <v>0</v>
      </c>
      <c r="AK2" s="190"/>
      <c r="AL2" s="149">
        <v>0</v>
      </c>
      <c r="AM2" s="149">
        <v>0</v>
      </c>
      <c r="AN2" s="149"/>
      <c r="AO2" s="150">
        <v>45056</v>
      </c>
      <c r="AP2" s="150">
        <v>45291</v>
      </c>
      <c r="AQ2" s="150"/>
      <c r="AR2" s="191">
        <v>100</v>
      </c>
      <c r="AS2" s="191">
        <v>100</v>
      </c>
      <c r="AT2" s="191">
        <v>100</v>
      </c>
      <c r="AU2" s="191">
        <v>100</v>
      </c>
      <c r="AV2" s="149" t="s">
        <v>1680</v>
      </c>
      <c r="AW2" s="151" t="s">
        <v>1681</v>
      </c>
      <c r="AX2" s="151" t="s">
        <v>30</v>
      </c>
      <c r="AY2" s="151" t="s">
        <v>1121</v>
      </c>
      <c r="AZ2" s="149">
        <v>2323</v>
      </c>
      <c r="BA2" s="151">
        <v>2223</v>
      </c>
      <c r="BB2" s="192" t="s">
        <v>1682</v>
      </c>
      <c r="BC2" s="193">
        <v>45029</v>
      </c>
      <c r="BD2" s="184">
        <v>2123</v>
      </c>
      <c r="BE2" s="192" t="s">
        <v>1682</v>
      </c>
      <c r="BF2" s="193">
        <v>45056</v>
      </c>
      <c r="BG2" s="156">
        <v>45056</v>
      </c>
      <c r="BH2" s="156">
        <v>45291</v>
      </c>
      <c r="BI2" s="151" t="s">
        <v>27</v>
      </c>
      <c r="BJ2" s="194">
        <v>0</v>
      </c>
      <c r="BK2" s="194">
        <v>0</v>
      </c>
      <c r="BL2" s="194">
        <v>0</v>
      </c>
      <c r="BM2" s="194">
        <v>0</v>
      </c>
      <c r="BN2" s="194">
        <v>0</v>
      </c>
      <c r="BO2" s="194">
        <v>0</v>
      </c>
      <c r="BP2" s="194">
        <v>0</v>
      </c>
      <c r="BQ2" s="194">
        <v>0</v>
      </c>
      <c r="BR2" s="194">
        <v>0</v>
      </c>
      <c r="BS2" s="194">
        <v>0</v>
      </c>
      <c r="BT2" s="194">
        <v>0</v>
      </c>
      <c r="BU2" s="194"/>
      <c r="BV2" s="192">
        <f t="shared" ref="BV2:BV10" si="0">BJ2+BK2+BL2+BM2+BN2+BO2+BP2+BQ2+BR2+BS2+BT2+BU2</f>
        <v>0</v>
      </c>
      <c r="BW2" s="192">
        <f t="shared" ref="BW2:BW10" si="1">K2-BJ2-BK2-BL2-BM2-BN2-BO2-BP2-BQ2-BR2-BS2-BT2-BU2</f>
        <v>12000000</v>
      </c>
      <c r="BX2" s="192">
        <f t="shared" ref="BX2:BX10" si="2">K2+AI2-AL2</f>
        <v>12000000</v>
      </c>
      <c r="BY2" s="195" t="s">
        <v>1683</v>
      </c>
      <c r="BZ2" s="17" t="s">
        <v>33</v>
      </c>
      <c r="CA2" s="196">
        <v>2023</v>
      </c>
      <c r="CB2" s="151" t="s">
        <v>28</v>
      </c>
      <c r="CC2" s="184"/>
      <c r="CD2" s="151" t="s">
        <v>1609</v>
      </c>
      <c r="CE2" s="151"/>
      <c r="CF2" s="149">
        <v>235</v>
      </c>
      <c r="CG2" s="156"/>
      <c r="CH2" s="156">
        <v>45291</v>
      </c>
      <c r="CI2" s="184"/>
      <c r="CJ2" s="184"/>
      <c r="CK2" s="184"/>
      <c r="CL2" s="184"/>
      <c r="CM2" s="184"/>
      <c r="CN2" s="184"/>
      <c r="CO2" s="184"/>
      <c r="CP2" s="184"/>
      <c r="CQ2" s="184"/>
      <c r="CR2" s="184"/>
      <c r="CS2" s="184" t="s">
        <v>30</v>
      </c>
    </row>
    <row r="3" spans="1:97" ht="16.5" x14ac:dyDescent="0.3">
      <c r="A3" s="173">
        <v>2</v>
      </c>
      <c r="B3" s="184" t="s">
        <v>1610</v>
      </c>
      <c r="C3" s="149" t="s">
        <v>1596</v>
      </c>
      <c r="D3" s="151"/>
      <c r="E3" s="149" t="s">
        <v>1684</v>
      </c>
      <c r="F3" s="186" t="s">
        <v>22</v>
      </c>
      <c r="G3" s="150">
        <v>45105</v>
      </c>
      <c r="H3" s="149" t="s">
        <v>1671</v>
      </c>
      <c r="I3" s="149" t="s">
        <v>35</v>
      </c>
      <c r="J3" s="187">
        <v>112000000</v>
      </c>
      <c r="K3" s="187">
        <v>100000000</v>
      </c>
      <c r="L3" s="197">
        <v>809004480</v>
      </c>
      <c r="M3" s="149" t="s">
        <v>1685</v>
      </c>
      <c r="N3" s="149" t="s">
        <v>34</v>
      </c>
      <c r="O3" s="151" t="s">
        <v>1686</v>
      </c>
      <c r="P3" s="197">
        <v>1109410770</v>
      </c>
      <c r="Q3" s="151">
        <v>170</v>
      </c>
      <c r="R3" s="149" t="s">
        <v>1687</v>
      </c>
      <c r="S3" s="149" t="s">
        <v>1688</v>
      </c>
      <c r="T3" s="149" t="s">
        <v>1689</v>
      </c>
      <c r="U3" s="149" t="s">
        <v>1676</v>
      </c>
      <c r="V3" s="149" t="s">
        <v>1677</v>
      </c>
      <c r="W3" s="151"/>
      <c r="X3" s="151"/>
      <c r="Y3" s="149" t="s">
        <v>1678</v>
      </c>
      <c r="Z3" s="151"/>
      <c r="AA3" s="151"/>
      <c r="AB3" s="149" t="s">
        <v>1520</v>
      </c>
      <c r="AC3" s="166">
        <v>14221943</v>
      </c>
      <c r="AD3" s="149"/>
      <c r="AE3" s="153" t="s">
        <v>1690</v>
      </c>
      <c r="AF3" s="153" t="s">
        <v>1690</v>
      </c>
      <c r="AG3" s="151">
        <v>170</v>
      </c>
      <c r="AH3" s="149"/>
      <c r="AI3" s="151">
        <v>0</v>
      </c>
      <c r="AJ3" s="151">
        <v>0</v>
      </c>
      <c r="AK3" s="151"/>
      <c r="AL3" s="151">
        <v>0</v>
      </c>
      <c r="AM3" s="151">
        <v>0</v>
      </c>
      <c r="AN3" s="151"/>
      <c r="AO3" s="150">
        <v>45125</v>
      </c>
      <c r="AP3" s="150">
        <v>45275</v>
      </c>
      <c r="AQ3" s="150"/>
      <c r="AR3" s="191">
        <v>100</v>
      </c>
      <c r="AS3" s="191">
        <v>100</v>
      </c>
      <c r="AT3" s="191">
        <v>100</v>
      </c>
      <c r="AU3" s="191">
        <v>100</v>
      </c>
      <c r="AV3" s="149" t="s">
        <v>1691</v>
      </c>
      <c r="AW3" s="151" t="s">
        <v>1681</v>
      </c>
      <c r="AX3" s="151" t="s">
        <v>30</v>
      </c>
      <c r="AY3" s="151" t="s">
        <v>1121</v>
      </c>
      <c r="AZ3" s="149">
        <v>4923</v>
      </c>
      <c r="BA3" s="151">
        <v>4223</v>
      </c>
      <c r="BB3" s="192">
        <v>100000000</v>
      </c>
      <c r="BC3" s="156">
        <v>45099</v>
      </c>
      <c r="BD3" s="151">
        <v>3923</v>
      </c>
      <c r="BE3" s="192">
        <v>100000000</v>
      </c>
      <c r="BF3" s="156">
        <v>45105</v>
      </c>
      <c r="BG3" s="156">
        <v>45125</v>
      </c>
      <c r="BH3" s="156">
        <v>45275</v>
      </c>
      <c r="BI3" s="151" t="s">
        <v>111</v>
      </c>
      <c r="BJ3" s="194">
        <v>0</v>
      </c>
      <c r="BK3" s="194">
        <v>0</v>
      </c>
      <c r="BL3" s="194">
        <v>0</v>
      </c>
      <c r="BM3" s="194">
        <v>0</v>
      </c>
      <c r="BN3" s="194">
        <v>0</v>
      </c>
      <c r="BO3" s="194">
        <v>0</v>
      </c>
      <c r="BP3" s="194">
        <v>0</v>
      </c>
      <c r="BQ3" s="194">
        <v>0</v>
      </c>
      <c r="BR3" s="194">
        <v>0</v>
      </c>
      <c r="BS3" s="194">
        <v>0</v>
      </c>
      <c r="BT3" s="194">
        <v>0</v>
      </c>
      <c r="BU3" s="194"/>
      <c r="BV3" s="192">
        <f t="shared" si="0"/>
        <v>0</v>
      </c>
      <c r="BW3" s="192">
        <f t="shared" si="1"/>
        <v>100000000</v>
      </c>
      <c r="BX3" s="192">
        <f t="shared" si="2"/>
        <v>100000000</v>
      </c>
      <c r="BY3" s="198" t="s">
        <v>1692</v>
      </c>
      <c r="BZ3" s="17" t="s">
        <v>36</v>
      </c>
      <c r="CA3" s="196">
        <v>2023</v>
      </c>
      <c r="CB3" s="151" t="s">
        <v>28</v>
      </c>
      <c r="CC3" s="184"/>
      <c r="CD3" s="151" t="s">
        <v>1693</v>
      </c>
      <c r="CE3" s="151"/>
      <c r="CF3" s="151">
        <v>170</v>
      </c>
      <c r="CG3" s="156"/>
      <c r="CH3" s="156">
        <v>45275</v>
      </c>
      <c r="CI3" s="151"/>
      <c r="CJ3" s="151"/>
      <c r="CK3" s="151"/>
      <c r="CL3" s="151"/>
      <c r="CM3" s="184"/>
      <c r="CN3" s="184"/>
      <c r="CO3" s="184"/>
      <c r="CP3" s="184"/>
      <c r="CQ3" s="184"/>
      <c r="CR3" s="184"/>
      <c r="CS3" s="184" t="s">
        <v>30</v>
      </c>
    </row>
    <row r="4" spans="1:97" ht="16.5" x14ac:dyDescent="0.3">
      <c r="A4" s="173">
        <v>3</v>
      </c>
      <c r="B4" s="184" t="s">
        <v>1615</v>
      </c>
      <c r="C4" s="149" t="s">
        <v>1596</v>
      </c>
      <c r="D4" s="151"/>
      <c r="E4" s="149" t="s">
        <v>1684</v>
      </c>
      <c r="F4" s="186" t="s">
        <v>37</v>
      </c>
      <c r="G4" s="150">
        <v>45105</v>
      </c>
      <c r="H4" s="149" t="s">
        <v>1671</v>
      </c>
      <c r="I4" s="149" t="s">
        <v>1694</v>
      </c>
      <c r="J4" s="187">
        <v>51000000</v>
      </c>
      <c r="K4" s="187">
        <v>45000000</v>
      </c>
      <c r="L4" s="188">
        <v>800044785</v>
      </c>
      <c r="M4" s="149" t="s">
        <v>1695</v>
      </c>
      <c r="N4" s="184" t="s">
        <v>1696</v>
      </c>
      <c r="O4" s="151" t="s">
        <v>1697</v>
      </c>
      <c r="P4" s="188">
        <v>8166261</v>
      </c>
      <c r="Q4" s="151">
        <v>170</v>
      </c>
      <c r="R4" s="149" t="s">
        <v>1687</v>
      </c>
      <c r="S4" s="149" t="s">
        <v>1688</v>
      </c>
      <c r="T4" s="149" t="s">
        <v>1698</v>
      </c>
      <c r="U4" s="149" t="s">
        <v>1676</v>
      </c>
      <c r="V4" s="149" t="s">
        <v>1677</v>
      </c>
      <c r="W4" s="151"/>
      <c r="X4" s="151"/>
      <c r="Y4" s="149" t="s">
        <v>1678</v>
      </c>
      <c r="Z4" s="151"/>
      <c r="AA4" s="151"/>
      <c r="AB4" s="149" t="s">
        <v>1520</v>
      </c>
      <c r="AC4" s="189">
        <v>10282381</v>
      </c>
      <c r="AD4" s="149"/>
      <c r="AE4" s="149"/>
      <c r="AF4" s="149" t="s">
        <v>1679</v>
      </c>
      <c r="AG4" s="151">
        <v>170</v>
      </c>
      <c r="AH4" s="149"/>
      <c r="AI4" s="151">
        <v>0</v>
      </c>
      <c r="AJ4" s="151">
        <v>0</v>
      </c>
      <c r="AK4" s="151"/>
      <c r="AL4" s="151">
        <v>0</v>
      </c>
      <c r="AM4" s="151">
        <v>0</v>
      </c>
      <c r="AN4" s="156"/>
      <c r="AO4" s="150">
        <v>45114</v>
      </c>
      <c r="AP4" s="150">
        <v>45275</v>
      </c>
      <c r="AQ4" s="150"/>
      <c r="AR4" s="191">
        <v>100</v>
      </c>
      <c r="AS4" s="191">
        <v>100</v>
      </c>
      <c r="AT4" s="191">
        <v>100</v>
      </c>
      <c r="AU4" s="191">
        <v>100</v>
      </c>
      <c r="AV4" s="149" t="s">
        <v>1691</v>
      </c>
      <c r="AW4" s="151" t="s">
        <v>1681</v>
      </c>
      <c r="AX4" s="151" t="s">
        <v>30</v>
      </c>
      <c r="AY4" s="151" t="s">
        <v>1121</v>
      </c>
      <c r="AZ4" s="151">
        <v>5323</v>
      </c>
      <c r="BA4" s="151">
        <v>4623</v>
      </c>
      <c r="BB4" s="192">
        <v>50000000</v>
      </c>
      <c r="BC4" s="156">
        <v>45105</v>
      </c>
      <c r="BD4" s="151">
        <v>3823</v>
      </c>
      <c r="BE4" s="192">
        <v>45000000</v>
      </c>
      <c r="BF4" s="156">
        <v>45105</v>
      </c>
      <c r="BG4" s="156">
        <v>45114</v>
      </c>
      <c r="BH4" s="156">
        <v>45275</v>
      </c>
      <c r="BI4" s="151" t="s">
        <v>27</v>
      </c>
      <c r="BJ4" s="194">
        <v>0</v>
      </c>
      <c r="BK4" s="194">
        <v>0</v>
      </c>
      <c r="BL4" s="194">
        <v>0</v>
      </c>
      <c r="BM4" s="194">
        <v>0</v>
      </c>
      <c r="BN4" s="194">
        <v>0</v>
      </c>
      <c r="BO4" s="194">
        <v>0</v>
      </c>
      <c r="BP4" s="194">
        <v>0</v>
      </c>
      <c r="BQ4" s="194">
        <v>0</v>
      </c>
      <c r="BR4" s="194">
        <v>0</v>
      </c>
      <c r="BS4" s="194">
        <v>0</v>
      </c>
      <c r="BT4" s="194">
        <v>0</v>
      </c>
      <c r="BU4" s="194"/>
      <c r="BV4" s="192">
        <f t="shared" si="0"/>
        <v>0</v>
      </c>
      <c r="BW4" s="192">
        <f t="shared" si="1"/>
        <v>45000000</v>
      </c>
      <c r="BX4" s="192">
        <f t="shared" si="2"/>
        <v>45000000</v>
      </c>
      <c r="BY4" s="198" t="s">
        <v>1692</v>
      </c>
      <c r="BZ4" s="17" t="s">
        <v>40</v>
      </c>
      <c r="CA4" s="196">
        <v>2023</v>
      </c>
      <c r="CB4" s="151" t="s">
        <v>28</v>
      </c>
      <c r="CC4" s="184"/>
      <c r="CD4" s="151" t="s">
        <v>1693</v>
      </c>
      <c r="CE4" s="151"/>
      <c r="CF4" s="151">
        <v>170</v>
      </c>
      <c r="CG4" s="156"/>
      <c r="CH4" s="156">
        <v>45275</v>
      </c>
      <c r="CI4" s="184"/>
      <c r="CJ4" s="184"/>
      <c r="CK4" s="184"/>
      <c r="CL4" s="184"/>
      <c r="CM4" s="184"/>
      <c r="CN4" s="184"/>
      <c r="CO4" s="184"/>
      <c r="CP4" s="184"/>
      <c r="CQ4" s="184"/>
      <c r="CR4" s="184"/>
      <c r="CS4" s="184" t="s">
        <v>30</v>
      </c>
    </row>
    <row r="5" spans="1:97" ht="16.5" x14ac:dyDescent="0.3">
      <c r="A5" s="173">
        <v>4</v>
      </c>
      <c r="B5" s="184" t="s">
        <v>1616</v>
      </c>
      <c r="C5" s="149" t="s">
        <v>1596</v>
      </c>
      <c r="D5" s="151"/>
      <c r="E5" s="149" t="s">
        <v>1684</v>
      </c>
      <c r="F5" s="186" t="s">
        <v>41</v>
      </c>
      <c r="G5" s="150">
        <v>45182</v>
      </c>
      <c r="H5" s="149" t="s">
        <v>1671</v>
      </c>
      <c r="I5" s="149" t="s">
        <v>43</v>
      </c>
      <c r="J5" s="187">
        <v>71428571</v>
      </c>
      <c r="K5" s="187">
        <v>50000000</v>
      </c>
      <c r="L5" s="188">
        <v>901153861</v>
      </c>
      <c r="M5" s="149" t="s">
        <v>1699</v>
      </c>
      <c r="N5" s="184" t="s">
        <v>42</v>
      </c>
      <c r="O5" s="151" t="s">
        <v>1700</v>
      </c>
      <c r="P5" s="188">
        <v>7733334</v>
      </c>
      <c r="Q5" s="151">
        <v>93</v>
      </c>
      <c r="R5" s="149" t="s">
        <v>1687</v>
      </c>
      <c r="S5" s="149" t="s">
        <v>1688</v>
      </c>
      <c r="T5" s="149" t="s">
        <v>1701</v>
      </c>
      <c r="U5" s="149" t="s">
        <v>1676</v>
      </c>
      <c r="V5" s="149" t="s">
        <v>1677</v>
      </c>
      <c r="W5" s="151"/>
      <c r="X5" s="151"/>
      <c r="Y5" s="149" t="s">
        <v>1678</v>
      </c>
      <c r="Z5" s="151"/>
      <c r="AA5" s="151"/>
      <c r="AB5" s="149" t="s">
        <v>1520</v>
      </c>
      <c r="AC5" s="189">
        <v>10282381</v>
      </c>
      <c r="AD5" s="149"/>
      <c r="AE5" s="149"/>
      <c r="AF5" s="149" t="s">
        <v>1679</v>
      </c>
      <c r="AG5" s="151">
        <v>93</v>
      </c>
      <c r="AH5" s="149"/>
      <c r="AI5" s="151">
        <v>0</v>
      </c>
      <c r="AJ5" s="151">
        <v>0</v>
      </c>
      <c r="AK5" s="151"/>
      <c r="AL5" s="151">
        <v>0</v>
      </c>
      <c r="AM5" s="151">
        <v>0</v>
      </c>
      <c r="AN5" s="151"/>
      <c r="AO5" s="150">
        <v>45182</v>
      </c>
      <c r="AP5" s="150">
        <v>45275</v>
      </c>
      <c r="AQ5" s="150"/>
      <c r="AR5" s="191">
        <v>100</v>
      </c>
      <c r="AS5" s="191">
        <v>100</v>
      </c>
      <c r="AT5" s="191">
        <v>100</v>
      </c>
      <c r="AU5" s="191">
        <v>100</v>
      </c>
      <c r="AV5" s="149" t="s">
        <v>1691</v>
      </c>
      <c r="AW5" s="151" t="s">
        <v>1681</v>
      </c>
      <c r="AX5" s="151" t="s">
        <v>30</v>
      </c>
      <c r="AY5" s="151" t="s">
        <v>1121</v>
      </c>
      <c r="AZ5" s="151">
        <v>6323</v>
      </c>
      <c r="BA5" s="151">
        <v>5323</v>
      </c>
      <c r="BB5" s="192">
        <v>50000000</v>
      </c>
      <c r="BC5" s="156">
        <v>45126</v>
      </c>
      <c r="BD5" s="151">
        <v>7523</v>
      </c>
      <c r="BE5" s="192">
        <v>50000000</v>
      </c>
      <c r="BF5" s="156">
        <v>45182</v>
      </c>
      <c r="BG5" s="156">
        <v>45182</v>
      </c>
      <c r="BH5" s="156">
        <v>45275</v>
      </c>
      <c r="BI5" s="151" t="s">
        <v>27</v>
      </c>
      <c r="BJ5" s="194">
        <v>0</v>
      </c>
      <c r="BK5" s="194">
        <v>0</v>
      </c>
      <c r="BL5" s="194">
        <v>0</v>
      </c>
      <c r="BM5" s="194">
        <v>0</v>
      </c>
      <c r="BN5" s="194">
        <v>0</v>
      </c>
      <c r="BO5" s="194">
        <v>0</v>
      </c>
      <c r="BP5" s="194">
        <v>0</v>
      </c>
      <c r="BQ5" s="194">
        <v>0</v>
      </c>
      <c r="BR5" s="194">
        <v>0</v>
      </c>
      <c r="BS5" s="194">
        <v>0</v>
      </c>
      <c r="BT5" s="194">
        <v>0</v>
      </c>
      <c r="BU5" s="194"/>
      <c r="BV5" s="192">
        <f t="shared" si="0"/>
        <v>0</v>
      </c>
      <c r="BW5" s="192">
        <f t="shared" si="1"/>
        <v>50000000</v>
      </c>
      <c r="BX5" s="192">
        <f t="shared" si="2"/>
        <v>50000000</v>
      </c>
      <c r="BY5" s="198" t="s">
        <v>1702</v>
      </c>
      <c r="BZ5" s="17" t="s">
        <v>44</v>
      </c>
      <c r="CA5" s="196">
        <v>2023</v>
      </c>
      <c r="CB5" s="151" t="s">
        <v>28</v>
      </c>
      <c r="CC5" s="184"/>
      <c r="CD5" s="151" t="s">
        <v>1693</v>
      </c>
      <c r="CE5" s="151"/>
      <c r="CF5" s="151">
        <v>93</v>
      </c>
      <c r="CG5" s="156"/>
      <c r="CH5" s="156">
        <v>45275</v>
      </c>
      <c r="CI5" s="184"/>
      <c r="CJ5" s="184"/>
      <c r="CK5" s="184"/>
      <c r="CL5" s="184"/>
      <c r="CM5" s="184"/>
      <c r="CN5" s="184"/>
      <c r="CO5" s="184"/>
      <c r="CP5" s="184"/>
      <c r="CQ5" s="184"/>
      <c r="CR5" s="184"/>
      <c r="CS5" s="184" t="s">
        <v>30</v>
      </c>
    </row>
    <row r="6" spans="1:97" ht="16.5" x14ac:dyDescent="0.3">
      <c r="A6" s="173">
        <v>5</v>
      </c>
      <c r="B6" s="184"/>
      <c r="C6" s="149"/>
      <c r="D6" s="151"/>
      <c r="E6" s="149" t="s">
        <v>1684</v>
      </c>
      <c r="F6" s="186" t="s">
        <v>65</v>
      </c>
      <c r="G6" s="150">
        <v>45183</v>
      </c>
      <c r="H6" s="149" t="s">
        <v>1671</v>
      </c>
      <c r="I6" s="149" t="s">
        <v>1703</v>
      </c>
      <c r="J6" s="187">
        <v>100000000</v>
      </c>
      <c r="K6" s="187">
        <v>44000000</v>
      </c>
      <c r="L6" s="188">
        <v>800194101</v>
      </c>
      <c r="M6" s="149" t="s">
        <v>1699</v>
      </c>
      <c r="N6" s="151" t="s">
        <v>1704</v>
      </c>
      <c r="O6" s="151" t="s">
        <v>1705</v>
      </c>
      <c r="P6" s="199">
        <v>70561121</v>
      </c>
      <c r="Q6" s="151">
        <v>92</v>
      </c>
      <c r="R6" s="149" t="s">
        <v>1687</v>
      </c>
      <c r="S6" s="149" t="s">
        <v>1688</v>
      </c>
      <c r="T6" s="149" t="s">
        <v>1706</v>
      </c>
      <c r="U6" s="149" t="s">
        <v>1676</v>
      </c>
      <c r="V6" s="149" t="s">
        <v>1677</v>
      </c>
      <c r="W6" s="151"/>
      <c r="X6" s="151"/>
      <c r="Y6" s="149" t="s">
        <v>1678</v>
      </c>
      <c r="Z6" s="151"/>
      <c r="AA6" s="151"/>
      <c r="AB6" s="149" t="s">
        <v>1520</v>
      </c>
      <c r="AC6" s="189">
        <v>10282381</v>
      </c>
      <c r="AD6" s="149"/>
      <c r="AE6" s="149"/>
      <c r="AF6" s="149" t="s">
        <v>1679</v>
      </c>
      <c r="AG6" s="149">
        <v>92</v>
      </c>
      <c r="AH6" s="149"/>
      <c r="AI6" s="151">
        <v>0</v>
      </c>
      <c r="AJ6" s="151">
        <v>0</v>
      </c>
      <c r="AK6" s="156"/>
      <c r="AL6" s="151">
        <v>0</v>
      </c>
      <c r="AM6" s="151">
        <v>0</v>
      </c>
      <c r="AN6" s="151"/>
      <c r="AO6" s="150">
        <v>45183</v>
      </c>
      <c r="AP6" s="150">
        <v>45275</v>
      </c>
      <c r="AQ6" s="150"/>
      <c r="AR6" s="191">
        <v>100</v>
      </c>
      <c r="AS6" s="191">
        <v>100</v>
      </c>
      <c r="AT6" s="191">
        <v>100</v>
      </c>
      <c r="AU6" s="191">
        <v>100</v>
      </c>
      <c r="AV6" s="149" t="s">
        <v>1691</v>
      </c>
      <c r="AW6" s="151" t="s">
        <v>1681</v>
      </c>
      <c r="AX6" s="151" t="s">
        <v>30</v>
      </c>
      <c r="AY6" s="151" t="s">
        <v>1121</v>
      </c>
      <c r="AZ6" s="151">
        <v>6823</v>
      </c>
      <c r="BA6" s="151">
        <v>5823</v>
      </c>
      <c r="BB6" s="192">
        <v>100000000</v>
      </c>
      <c r="BC6" s="156">
        <v>45135</v>
      </c>
      <c r="BD6" s="151">
        <v>7623</v>
      </c>
      <c r="BE6" s="192">
        <v>100000000</v>
      </c>
      <c r="BF6" s="156">
        <v>45183</v>
      </c>
      <c r="BG6" s="156">
        <v>45183</v>
      </c>
      <c r="BH6" s="156">
        <v>45275</v>
      </c>
      <c r="BI6" s="151" t="s">
        <v>27</v>
      </c>
      <c r="BJ6" s="194">
        <v>0</v>
      </c>
      <c r="BK6" s="194">
        <v>0</v>
      </c>
      <c r="BL6" s="194">
        <v>0</v>
      </c>
      <c r="BM6" s="194">
        <v>0</v>
      </c>
      <c r="BN6" s="194">
        <v>0</v>
      </c>
      <c r="BO6" s="194">
        <v>0</v>
      </c>
      <c r="BP6" s="194">
        <v>0</v>
      </c>
      <c r="BQ6" s="194">
        <v>0</v>
      </c>
      <c r="BR6" s="194">
        <v>0</v>
      </c>
      <c r="BS6" s="194">
        <v>0</v>
      </c>
      <c r="BT6" s="194">
        <v>0</v>
      </c>
      <c r="BU6" s="194"/>
      <c r="BV6" s="192">
        <f t="shared" si="0"/>
        <v>0</v>
      </c>
      <c r="BW6" s="192">
        <f t="shared" si="1"/>
        <v>44000000</v>
      </c>
      <c r="BX6" s="192">
        <f t="shared" si="2"/>
        <v>44000000</v>
      </c>
      <c r="BY6" s="198" t="s">
        <v>1702</v>
      </c>
      <c r="BZ6" s="17" t="s">
        <v>1707</v>
      </c>
      <c r="CA6" s="196">
        <v>2023</v>
      </c>
      <c r="CB6" s="151" t="s">
        <v>28</v>
      </c>
      <c r="CC6" s="184"/>
      <c r="CD6" s="151" t="s">
        <v>1693</v>
      </c>
      <c r="CE6" s="151"/>
      <c r="CF6" s="151">
        <v>92</v>
      </c>
      <c r="CG6" s="156"/>
      <c r="CH6" s="156"/>
      <c r="CI6" s="184"/>
      <c r="CJ6" s="184"/>
      <c r="CK6" s="184"/>
      <c r="CL6" s="184"/>
      <c r="CM6" s="184"/>
      <c r="CN6" s="184"/>
      <c r="CO6" s="184"/>
      <c r="CP6" s="184"/>
      <c r="CQ6" s="184"/>
      <c r="CR6" s="184"/>
      <c r="CS6" s="184" t="s">
        <v>30</v>
      </c>
    </row>
    <row r="7" spans="1:97" ht="16.5" x14ac:dyDescent="0.3">
      <c r="A7" s="173">
        <v>6</v>
      </c>
      <c r="B7" s="184" t="s">
        <v>1618</v>
      </c>
      <c r="C7" s="149" t="s">
        <v>1596</v>
      </c>
      <c r="D7" s="151"/>
      <c r="E7" s="149" t="s">
        <v>1684</v>
      </c>
      <c r="F7" s="186" t="s">
        <v>69</v>
      </c>
      <c r="G7" s="150">
        <v>45187</v>
      </c>
      <c r="H7" s="149" t="s">
        <v>1671</v>
      </c>
      <c r="I7" s="149" t="s">
        <v>1708</v>
      </c>
      <c r="J7" s="187">
        <v>50000000</v>
      </c>
      <c r="K7" s="187">
        <v>22000000</v>
      </c>
      <c r="L7" s="188">
        <v>800194335</v>
      </c>
      <c r="M7" s="149" t="s">
        <v>1699</v>
      </c>
      <c r="N7" s="200" t="s">
        <v>1709</v>
      </c>
      <c r="O7" s="151" t="s">
        <v>1710</v>
      </c>
      <c r="P7" s="188" t="s">
        <v>1711</v>
      </c>
      <c r="Q7" s="151">
        <v>87</v>
      </c>
      <c r="R7" s="149" t="s">
        <v>1687</v>
      </c>
      <c r="S7" s="149" t="s">
        <v>1688</v>
      </c>
      <c r="T7" s="149" t="s">
        <v>1712</v>
      </c>
      <c r="U7" s="149" t="s">
        <v>1676</v>
      </c>
      <c r="V7" s="149" t="s">
        <v>1677</v>
      </c>
      <c r="W7" s="151"/>
      <c r="X7" s="151"/>
      <c r="Y7" s="149" t="s">
        <v>1678</v>
      </c>
      <c r="Z7" s="151"/>
      <c r="AA7" s="151"/>
      <c r="AB7" s="149" t="s">
        <v>1520</v>
      </c>
      <c r="AC7" s="189">
        <v>10282381</v>
      </c>
      <c r="AD7" s="149"/>
      <c r="AE7" s="149"/>
      <c r="AF7" s="149" t="s">
        <v>1679</v>
      </c>
      <c r="AG7" s="151">
        <v>87</v>
      </c>
      <c r="AH7" s="149"/>
      <c r="AI7" s="151">
        <v>0</v>
      </c>
      <c r="AJ7" s="151">
        <v>0</v>
      </c>
      <c r="AK7" s="156"/>
      <c r="AL7" s="151">
        <v>0</v>
      </c>
      <c r="AM7" s="151">
        <v>0</v>
      </c>
      <c r="AN7" s="151"/>
      <c r="AO7" s="150">
        <v>45188</v>
      </c>
      <c r="AP7" s="150">
        <v>45275</v>
      </c>
      <c r="AQ7" s="150"/>
      <c r="AR7" s="191">
        <v>100</v>
      </c>
      <c r="AS7" s="191">
        <v>100</v>
      </c>
      <c r="AT7" s="191">
        <v>100</v>
      </c>
      <c r="AU7" s="191">
        <v>100</v>
      </c>
      <c r="AV7" s="149" t="s">
        <v>1691</v>
      </c>
      <c r="AW7" s="151" t="s">
        <v>1681</v>
      </c>
      <c r="AX7" s="151" t="s">
        <v>30</v>
      </c>
      <c r="AY7" s="151" t="s">
        <v>1121</v>
      </c>
      <c r="AZ7" s="151">
        <v>5623</v>
      </c>
      <c r="BA7" s="151">
        <v>4923</v>
      </c>
      <c r="BB7" s="192">
        <v>50000000</v>
      </c>
      <c r="BC7" s="156">
        <v>45125</v>
      </c>
      <c r="BD7" s="151">
        <v>7923</v>
      </c>
      <c r="BE7" s="192">
        <v>50000000</v>
      </c>
      <c r="BF7" s="156">
        <v>45188</v>
      </c>
      <c r="BG7" s="156">
        <v>45188</v>
      </c>
      <c r="BH7" s="156">
        <v>45275</v>
      </c>
      <c r="BI7" s="151" t="s">
        <v>27</v>
      </c>
      <c r="BJ7" s="194">
        <v>0</v>
      </c>
      <c r="BK7" s="194">
        <v>0</v>
      </c>
      <c r="BL7" s="194">
        <v>0</v>
      </c>
      <c r="BM7" s="194">
        <v>0</v>
      </c>
      <c r="BN7" s="194">
        <v>0</v>
      </c>
      <c r="BO7" s="194">
        <v>0</v>
      </c>
      <c r="BP7" s="194">
        <v>0</v>
      </c>
      <c r="BQ7" s="194">
        <v>0</v>
      </c>
      <c r="BR7" s="194">
        <v>0</v>
      </c>
      <c r="BS7" s="194">
        <v>0</v>
      </c>
      <c r="BT7" s="194">
        <v>0</v>
      </c>
      <c r="BU7" s="194"/>
      <c r="BV7" s="192">
        <f t="shared" si="0"/>
        <v>0</v>
      </c>
      <c r="BW7" s="192">
        <f t="shared" si="1"/>
        <v>22000000</v>
      </c>
      <c r="BX7" s="192">
        <f t="shared" si="2"/>
        <v>22000000</v>
      </c>
      <c r="BY7" s="198" t="s">
        <v>1702</v>
      </c>
      <c r="BZ7" s="17" t="s">
        <v>1707</v>
      </c>
      <c r="CA7" s="196">
        <v>2023</v>
      </c>
      <c r="CB7" s="151" t="s">
        <v>28</v>
      </c>
      <c r="CC7" s="184"/>
      <c r="CD7" s="151" t="s">
        <v>1693</v>
      </c>
      <c r="CE7" s="151"/>
      <c r="CF7" s="151">
        <v>86</v>
      </c>
      <c r="CG7" s="156"/>
      <c r="CH7" s="156">
        <v>45275</v>
      </c>
      <c r="CI7" s="184"/>
      <c r="CJ7" s="184"/>
      <c r="CK7" s="184"/>
      <c r="CL7" s="184"/>
      <c r="CM7" s="184"/>
      <c r="CN7" s="184"/>
      <c r="CO7" s="184"/>
      <c r="CP7" s="184"/>
      <c r="CQ7" s="184"/>
      <c r="CR7" s="184"/>
      <c r="CS7" s="184" t="s">
        <v>30</v>
      </c>
    </row>
    <row r="8" spans="1:97" ht="16.5" x14ac:dyDescent="0.25">
      <c r="A8" s="173">
        <v>7</v>
      </c>
      <c r="B8" s="184" t="s">
        <v>1617</v>
      </c>
      <c r="C8" s="149" t="s">
        <v>1596</v>
      </c>
      <c r="D8" s="151"/>
      <c r="E8" s="149" t="s">
        <v>1684</v>
      </c>
      <c r="F8" s="186" t="s">
        <v>74</v>
      </c>
      <c r="G8" s="150">
        <v>45197</v>
      </c>
      <c r="H8" s="149" t="s">
        <v>1671</v>
      </c>
      <c r="I8" s="149" t="s">
        <v>1713</v>
      </c>
      <c r="J8" s="187">
        <v>150000000</v>
      </c>
      <c r="K8" s="187">
        <v>64286000</v>
      </c>
      <c r="L8" s="188">
        <v>811037176</v>
      </c>
      <c r="M8" s="149" t="s">
        <v>1699</v>
      </c>
      <c r="N8" s="151" t="s">
        <v>1714</v>
      </c>
      <c r="O8" s="151" t="s">
        <v>1715</v>
      </c>
      <c r="P8" s="199">
        <v>43495782</v>
      </c>
      <c r="Q8" s="151">
        <v>88</v>
      </c>
      <c r="R8" s="149" t="s">
        <v>1687</v>
      </c>
      <c r="S8" s="149" t="s">
        <v>1688</v>
      </c>
      <c r="T8" s="149" t="s">
        <v>1716</v>
      </c>
      <c r="U8" s="149" t="s">
        <v>1676</v>
      </c>
      <c r="V8" s="149" t="s">
        <v>1677</v>
      </c>
      <c r="W8" s="151"/>
      <c r="X8" s="151"/>
      <c r="Y8" s="149" t="s">
        <v>1678</v>
      </c>
      <c r="Z8" s="151"/>
      <c r="AA8" s="151"/>
      <c r="AB8" s="149" t="s">
        <v>1520</v>
      </c>
      <c r="AC8" s="189">
        <v>10282381</v>
      </c>
      <c r="AD8" s="149"/>
      <c r="AE8" s="149"/>
      <c r="AF8" s="149" t="s">
        <v>1679</v>
      </c>
      <c r="AG8" s="151">
        <v>88</v>
      </c>
      <c r="AH8" s="149"/>
      <c r="AI8" s="151">
        <v>0</v>
      </c>
      <c r="AJ8" s="151">
        <v>0</v>
      </c>
      <c r="AK8" s="156"/>
      <c r="AL8" s="151">
        <v>0</v>
      </c>
      <c r="AM8" s="151">
        <v>0</v>
      </c>
      <c r="AN8" s="151"/>
      <c r="AO8" s="150">
        <v>45197</v>
      </c>
      <c r="AP8" s="150">
        <v>45285</v>
      </c>
      <c r="AQ8" s="150"/>
      <c r="AR8" s="191">
        <v>100</v>
      </c>
      <c r="AS8" s="191">
        <v>100</v>
      </c>
      <c r="AT8" s="191">
        <v>100</v>
      </c>
      <c r="AU8" s="191">
        <v>100</v>
      </c>
      <c r="AV8" s="149" t="s">
        <v>1691</v>
      </c>
      <c r="AW8" s="151" t="s">
        <v>1681</v>
      </c>
      <c r="AX8" s="151" t="s">
        <v>30</v>
      </c>
      <c r="AY8" s="151" t="s">
        <v>1121</v>
      </c>
      <c r="AZ8" s="151">
        <v>6423</v>
      </c>
      <c r="BA8" s="151">
        <v>5423</v>
      </c>
      <c r="BB8" s="192">
        <v>150000000</v>
      </c>
      <c r="BC8" s="156">
        <v>45133</v>
      </c>
      <c r="BD8" s="151">
        <v>8723</v>
      </c>
      <c r="BE8" s="192">
        <v>150000000</v>
      </c>
      <c r="BF8" s="156">
        <v>45197</v>
      </c>
      <c r="BG8" s="156">
        <v>45197</v>
      </c>
      <c r="BH8" s="156">
        <v>45285</v>
      </c>
      <c r="BI8" s="151" t="s">
        <v>27</v>
      </c>
      <c r="BJ8" s="194">
        <v>0</v>
      </c>
      <c r="BK8" s="194">
        <v>0</v>
      </c>
      <c r="BL8" s="194">
        <v>0</v>
      </c>
      <c r="BM8" s="194">
        <v>0</v>
      </c>
      <c r="BN8" s="194">
        <v>0</v>
      </c>
      <c r="BO8" s="194">
        <v>0</v>
      </c>
      <c r="BP8" s="194">
        <v>0</v>
      </c>
      <c r="BQ8" s="194">
        <v>0</v>
      </c>
      <c r="BR8" s="194">
        <v>0</v>
      </c>
      <c r="BS8" s="194">
        <v>0</v>
      </c>
      <c r="BT8" s="194">
        <v>0</v>
      </c>
      <c r="BU8" s="194"/>
      <c r="BV8" s="192">
        <f t="shared" si="0"/>
        <v>0</v>
      </c>
      <c r="BW8" s="192">
        <f t="shared" si="1"/>
        <v>64286000</v>
      </c>
      <c r="BX8" s="192">
        <f t="shared" si="2"/>
        <v>64286000</v>
      </c>
      <c r="BY8" s="195" t="s">
        <v>1717</v>
      </c>
      <c r="BZ8" s="17" t="s">
        <v>1718</v>
      </c>
      <c r="CA8" s="196">
        <v>2023</v>
      </c>
      <c r="CB8" s="151" t="s">
        <v>28</v>
      </c>
      <c r="CC8" s="184"/>
      <c r="CD8" s="151" t="s">
        <v>1719</v>
      </c>
      <c r="CE8" s="151"/>
      <c r="CF8" s="151">
        <v>88</v>
      </c>
      <c r="CG8" s="156"/>
      <c r="CH8" s="156">
        <v>45285</v>
      </c>
      <c r="CI8" s="184"/>
      <c r="CJ8" s="184"/>
      <c r="CK8" s="184"/>
      <c r="CL8" s="184"/>
      <c r="CM8" s="184"/>
      <c r="CN8" s="184"/>
      <c r="CO8" s="184"/>
      <c r="CP8" s="184"/>
      <c r="CQ8" s="184"/>
      <c r="CR8" s="184"/>
      <c r="CS8" s="184" t="s">
        <v>30</v>
      </c>
    </row>
    <row r="9" spans="1:97" ht="16.5" x14ac:dyDescent="0.25">
      <c r="A9" s="173">
        <v>8</v>
      </c>
      <c r="B9" s="184" t="s">
        <v>1720</v>
      </c>
      <c r="C9" s="149" t="s">
        <v>1596</v>
      </c>
      <c r="D9" s="151"/>
      <c r="E9" s="149" t="s">
        <v>1684</v>
      </c>
      <c r="F9" s="186" t="s">
        <v>78</v>
      </c>
      <c r="G9" s="150">
        <v>45216</v>
      </c>
      <c r="H9" s="149" t="s">
        <v>1671</v>
      </c>
      <c r="I9" s="149" t="s">
        <v>1721</v>
      </c>
      <c r="J9" s="187">
        <v>200000000</v>
      </c>
      <c r="K9" s="187">
        <v>86101122</v>
      </c>
      <c r="L9" s="199">
        <v>901007761</v>
      </c>
      <c r="M9" s="149" t="s">
        <v>1695</v>
      </c>
      <c r="N9" s="151" t="s">
        <v>1722</v>
      </c>
      <c r="O9" s="151" t="s">
        <v>1723</v>
      </c>
      <c r="P9" s="199">
        <v>29678940</v>
      </c>
      <c r="Q9" s="151">
        <v>59</v>
      </c>
      <c r="R9" s="149" t="s">
        <v>1687</v>
      </c>
      <c r="S9" s="149" t="s">
        <v>1688</v>
      </c>
      <c r="T9" s="151" t="s">
        <v>1724</v>
      </c>
      <c r="U9" s="149" t="s">
        <v>1676</v>
      </c>
      <c r="V9" s="149" t="s">
        <v>1677</v>
      </c>
      <c r="W9" s="151"/>
      <c r="X9" s="151"/>
      <c r="Y9" s="149" t="s">
        <v>1678</v>
      </c>
      <c r="Z9" s="151"/>
      <c r="AA9" s="151"/>
      <c r="AB9" s="149" t="s">
        <v>1520</v>
      </c>
      <c r="AC9" s="189">
        <v>10282381</v>
      </c>
      <c r="AD9" s="149"/>
      <c r="AE9" s="149"/>
      <c r="AF9" s="149" t="s">
        <v>1679</v>
      </c>
      <c r="AG9" s="151">
        <v>59</v>
      </c>
      <c r="AH9" s="149"/>
      <c r="AI9" s="151">
        <v>0</v>
      </c>
      <c r="AJ9" s="151">
        <v>0</v>
      </c>
      <c r="AK9" s="151"/>
      <c r="AL9" s="151">
        <v>0</v>
      </c>
      <c r="AM9" s="151">
        <v>0</v>
      </c>
      <c r="AN9" s="151"/>
      <c r="AO9" s="150">
        <v>45217</v>
      </c>
      <c r="AP9" s="150">
        <v>45275</v>
      </c>
      <c r="AQ9" s="150"/>
      <c r="AR9" s="191">
        <v>100</v>
      </c>
      <c r="AS9" s="191">
        <v>100</v>
      </c>
      <c r="AT9" s="191">
        <v>100</v>
      </c>
      <c r="AU9" s="191">
        <v>100</v>
      </c>
      <c r="AV9" s="149" t="s">
        <v>1691</v>
      </c>
      <c r="AW9" s="151" t="s">
        <v>1681</v>
      </c>
      <c r="AX9" s="151" t="s">
        <v>30</v>
      </c>
      <c r="AY9" s="151" t="s">
        <v>1121</v>
      </c>
      <c r="AZ9" s="151"/>
      <c r="BA9" s="151">
        <v>8123</v>
      </c>
      <c r="BB9" s="157">
        <v>200000000</v>
      </c>
      <c r="BC9" s="156"/>
      <c r="BD9" s="151">
        <v>9523</v>
      </c>
      <c r="BE9" s="192">
        <v>200000000</v>
      </c>
      <c r="BF9" s="156">
        <v>45217</v>
      </c>
      <c r="BG9" s="156">
        <v>45217</v>
      </c>
      <c r="BH9" s="156">
        <v>45275</v>
      </c>
      <c r="BI9" s="151" t="s">
        <v>1725</v>
      </c>
      <c r="BJ9" s="194">
        <v>0</v>
      </c>
      <c r="BK9" s="194">
        <v>0</v>
      </c>
      <c r="BL9" s="194">
        <v>0</v>
      </c>
      <c r="BM9" s="194">
        <v>0</v>
      </c>
      <c r="BN9" s="194">
        <v>0</v>
      </c>
      <c r="BO9" s="194">
        <v>0</v>
      </c>
      <c r="BP9" s="194">
        <v>0</v>
      </c>
      <c r="BQ9" s="194">
        <v>0</v>
      </c>
      <c r="BR9" s="194">
        <v>0</v>
      </c>
      <c r="BS9" s="194">
        <v>0</v>
      </c>
      <c r="BT9" s="194">
        <v>0</v>
      </c>
      <c r="BU9" s="194"/>
      <c r="BV9" s="192">
        <f t="shared" si="0"/>
        <v>0</v>
      </c>
      <c r="BW9" s="192">
        <f t="shared" si="1"/>
        <v>86101122</v>
      </c>
      <c r="BX9" s="192">
        <f t="shared" si="2"/>
        <v>86101122</v>
      </c>
      <c r="BY9" s="201" t="s">
        <v>1702</v>
      </c>
      <c r="BZ9" s="17" t="s">
        <v>1707</v>
      </c>
      <c r="CA9" s="196">
        <v>2023</v>
      </c>
      <c r="CB9" s="202" t="s">
        <v>28</v>
      </c>
      <c r="CC9" s="184"/>
      <c r="CD9" s="151" t="s">
        <v>1719</v>
      </c>
      <c r="CE9" s="151"/>
      <c r="CF9" s="151">
        <v>59</v>
      </c>
      <c r="CG9" s="156"/>
      <c r="CH9" s="156">
        <v>45275</v>
      </c>
      <c r="CI9" s="184"/>
      <c r="CJ9" s="184"/>
      <c r="CK9" s="184"/>
      <c r="CL9" s="184"/>
      <c r="CM9" s="184"/>
      <c r="CN9" s="184"/>
      <c r="CO9" s="184"/>
      <c r="CP9" s="184"/>
      <c r="CQ9" s="184"/>
      <c r="CR9" s="184"/>
      <c r="CS9" s="184" t="s">
        <v>30</v>
      </c>
    </row>
    <row r="10" spans="1:97" ht="16.5" x14ac:dyDescent="0.3">
      <c r="A10" s="173">
        <v>9</v>
      </c>
      <c r="B10" s="184"/>
      <c r="C10" s="149"/>
      <c r="D10" s="151"/>
      <c r="E10" s="149" t="s">
        <v>1684</v>
      </c>
      <c r="F10" s="186" t="s">
        <v>82</v>
      </c>
      <c r="G10" s="150">
        <v>45212</v>
      </c>
      <c r="H10" s="149" t="s">
        <v>1671</v>
      </c>
      <c r="I10" s="149" t="s">
        <v>1726</v>
      </c>
      <c r="J10" s="187">
        <v>72000000</v>
      </c>
      <c r="K10" s="187">
        <v>50000000</v>
      </c>
      <c r="L10" s="199"/>
      <c r="M10" s="149"/>
      <c r="N10" s="203" t="s">
        <v>1727</v>
      </c>
      <c r="O10" s="151" t="s">
        <v>1728</v>
      </c>
      <c r="P10" s="199">
        <v>75065184</v>
      </c>
      <c r="Q10" s="151"/>
      <c r="R10" s="149" t="s">
        <v>1687</v>
      </c>
      <c r="S10" s="149" t="s">
        <v>1688</v>
      </c>
      <c r="T10" s="151" t="s">
        <v>1729</v>
      </c>
      <c r="U10" s="149" t="s">
        <v>1676</v>
      </c>
      <c r="V10" s="149" t="s">
        <v>1677</v>
      </c>
      <c r="W10" s="151"/>
      <c r="X10" s="151"/>
      <c r="Y10" s="149" t="s">
        <v>1678</v>
      </c>
      <c r="Z10" s="151"/>
      <c r="AA10" s="151"/>
      <c r="AB10" s="149" t="s">
        <v>1520</v>
      </c>
      <c r="AC10" s="189">
        <v>10282381</v>
      </c>
      <c r="AD10" s="149"/>
      <c r="AE10" s="149"/>
      <c r="AF10" s="149" t="s">
        <v>1679</v>
      </c>
      <c r="AG10" s="151">
        <v>63</v>
      </c>
      <c r="AH10" s="149"/>
      <c r="AI10" s="151">
        <v>0</v>
      </c>
      <c r="AJ10" s="151">
        <v>0</v>
      </c>
      <c r="AK10" s="151"/>
      <c r="AL10" s="151">
        <v>0</v>
      </c>
      <c r="AM10" s="151">
        <v>0</v>
      </c>
      <c r="AN10" s="151"/>
      <c r="AO10" s="150">
        <v>45212</v>
      </c>
      <c r="AP10" s="150">
        <v>45275</v>
      </c>
      <c r="AQ10" s="150"/>
      <c r="AR10" s="191">
        <v>100</v>
      </c>
      <c r="AS10" s="191">
        <v>100</v>
      </c>
      <c r="AT10" s="191">
        <v>100</v>
      </c>
      <c r="AU10" s="191">
        <v>100</v>
      </c>
      <c r="AV10" s="149" t="s">
        <v>1691</v>
      </c>
      <c r="AW10" s="151" t="s">
        <v>1681</v>
      </c>
      <c r="AX10" s="151" t="s">
        <v>30</v>
      </c>
      <c r="AY10" s="151" t="s">
        <v>1121</v>
      </c>
      <c r="AZ10" s="151">
        <v>9123</v>
      </c>
      <c r="BA10" s="151">
        <v>7623</v>
      </c>
      <c r="BB10" s="157">
        <v>50000000</v>
      </c>
      <c r="BC10" s="156">
        <v>45195</v>
      </c>
      <c r="BD10" s="151">
        <v>9423</v>
      </c>
      <c r="BE10" s="192">
        <v>50000000</v>
      </c>
      <c r="BF10" s="156">
        <v>45212</v>
      </c>
      <c r="BG10" s="156">
        <v>45212</v>
      </c>
      <c r="BH10" s="156">
        <v>45275</v>
      </c>
      <c r="BI10" s="198" t="s">
        <v>27</v>
      </c>
      <c r="BJ10" s="194">
        <v>0</v>
      </c>
      <c r="BK10" s="194">
        <v>0</v>
      </c>
      <c r="BL10" s="194">
        <v>0</v>
      </c>
      <c r="BM10" s="194">
        <v>0</v>
      </c>
      <c r="BN10" s="194">
        <v>0</v>
      </c>
      <c r="BO10" s="194">
        <v>0</v>
      </c>
      <c r="BP10" s="194">
        <v>0</v>
      </c>
      <c r="BQ10" s="194">
        <v>0</v>
      </c>
      <c r="BR10" s="194">
        <v>0</v>
      </c>
      <c r="BS10" s="194">
        <v>0</v>
      </c>
      <c r="BT10" s="194">
        <v>0</v>
      </c>
      <c r="BU10" s="194"/>
      <c r="BV10" s="192">
        <f t="shared" si="0"/>
        <v>0</v>
      </c>
      <c r="BW10" s="192">
        <f t="shared" si="1"/>
        <v>50000000</v>
      </c>
      <c r="BX10" s="192">
        <f t="shared" si="2"/>
        <v>50000000</v>
      </c>
      <c r="BY10" s="195" t="s">
        <v>1702</v>
      </c>
      <c r="BZ10" s="17" t="s">
        <v>1730</v>
      </c>
      <c r="CA10" s="196">
        <v>2023</v>
      </c>
      <c r="CB10" s="202" t="s">
        <v>28</v>
      </c>
      <c r="CC10" s="184"/>
      <c r="CD10" s="151" t="s">
        <v>1693</v>
      </c>
      <c r="CE10" s="151"/>
      <c r="CF10" s="204">
        <v>45275</v>
      </c>
      <c r="CG10" s="156"/>
      <c r="CH10" s="156">
        <v>45275</v>
      </c>
      <c r="CI10" s="184"/>
      <c r="CJ10" s="184"/>
      <c r="CK10" s="184"/>
      <c r="CL10" s="184"/>
      <c r="CM10" s="184"/>
      <c r="CN10" s="184"/>
      <c r="CO10" s="184"/>
      <c r="CP10" s="184"/>
      <c r="CQ10" s="184"/>
      <c r="CR10" s="184"/>
      <c r="CS10" s="184" t="s">
        <v>30</v>
      </c>
    </row>
    <row r="11" spans="1:97" ht="16.5" x14ac:dyDescent="0.3">
      <c r="A11" s="173">
        <v>1</v>
      </c>
      <c r="B11" s="184" t="s">
        <v>1595</v>
      </c>
      <c r="C11" s="149" t="s">
        <v>1596</v>
      </c>
      <c r="D11" s="149"/>
      <c r="E11" s="185" t="s">
        <v>1684</v>
      </c>
      <c r="F11" s="186" t="s">
        <v>22</v>
      </c>
      <c r="G11" s="205">
        <v>45105</v>
      </c>
      <c r="H11" s="149" t="s">
        <v>1671</v>
      </c>
      <c r="I11" s="184" t="s">
        <v>25</v>
      </c>
      <c r="J11" s="206">
        <v>0</v>
      </c>
      <c r="K11" s="166">
        <v>0</v>
      </c>
      <c r="L11" s="149"/>
      <c r="M11" s="149"/>
      <c r="N11" s="184" t="s">
        <v>24</v>
      </c>
      <c r="O11" s="149" t="s">
        <v>1731</v>
      </c>
      <c r="P11" s="149">
        <v>10270376</v>
      </c>
      <c r="Q11" s="149">
        <v>1461</v>
      </c>
      <c r="R11" s="149"/>
      <c r="S11" s="149"/>
      <c r="T11" s="149"/>
      <c r="U11" s="149"/>
      <c r="V11" s="149"/>
      <c r="W11" s="149"/>
      <c r="X11" s="149"/>
      <c r="Y11" s="149"/>
      <c r="Z11" s="149"/>
      <c r="AA11" s="149"/>
      <c r="AB11" s="149" t="s">
        <v>1520</v>
      </c>
      <c r="AC11" s="207">
        <v>71621569</v>
      </c>
      <c r="AD11" s="149"/>
      <c r="AE11" s="149"/>
      <c r="AF11" s="184" t="s">
        <v>1732</v>
      </c>
      <c r="AG11" s="151" t="s">
        <v>1733</v>
      </c>
      <c r="AH11" s="149"/>
      <c r="AI11" s="149"/>
      <c r="AJ11" s="149"/>
      <c r="AK11" s="190"/>
      <c r="AL11" s="149"/>
      <c r="AM11" s="149"/>
      <c r="AN11" s="149"/>
      <c r="AO11" s="150">
        <v>45105</v>
      </c>
      <c r="AP11" s="150">
        <v>46596</v>
      </c>
      <c r="AQ11" s="150"/>
      <c r="AR11" s="191"/>
      <c r="AS11" s="191"/>
      <c r="AT11" s="191"/>
      <c r="AU11" s="191"/>
      <c r="AV11" s="151"/>
      <c r="AW11" s="151"/>
      <c r="AX11" s="151"/>
      <c r="AY11" s="151"/>
      <c r="AZ11" s="151"/>
      <c r="BA11" s="151"/>
      <c r="BB11" s="151"/>
      <c r="BC11" s="151"/>
      <c r="BD11" s="151"/>
      <c r="BE11" s="151"/>
      <c r="BF11" s="151"/>
      <c r="BG11" s="156"/>
      <c r="BH11" s="156"/>
      <c r="BI11" s="151"/>
      <c r="BJ11" s="194"/>
      <c r="BK11" s="194"/>
      <c r="BL11" s="194"/>
      <c r="BM11" s="194"/>
      <c r="BN11" s="194"/>
      <c r="BO11" s="194"/>
      <c r="BP11" s="194"/>
      <c r="BQ11" s="194"/>
      <c r="BR11" s="194"/>
      <c r="BS11" s="194"/>
      <c r="BT11" s="194"/>
      <c r="BU11" s="194"/>
      <c r="BV11" s="192"/>
      <c r="BW11" s="192"/>
      <c r="BX11" s="192"/>
      <c r="BY11" s="198" t="s">
        <v>1734</v>
      </c>
      <c r="BZ11" s="184" t="s">
        <v>29</v>
      </c>
      <c r="CA11" s="196">
        <v>2023</v>
      </c>
      <c r="CB11" s="184" t="s">
        <v>28</v>
      </c>
      <c r="CC11" s="208">
        <v>44956</v>
      </c>
      <c r="CD11" s="184" t="s">
        <v>1735</v>
      </c>
      <c r="CE11" s="151"/>
      <c r="CF11" s="151"/>
      <c r="CG11" s="193"/>
      <c r="CH11" s="193"/>
      <c r="CI11" s="184"/>
      <c r="CJ11" s="184"/>
      <c r="CK11" s="184"/>
      <c r="CL11" s="184"/>
      <c r="CM11" s="184"/>
      <c r="CN11" s="184"/>
      <c r="CO11" s="184"/>
      <c r="CP11" s="184"/>
      <c r="CQ11" s="184"/>
      <c r="CR11" s="184"/>
      <c r="CS11" s="184" t="s">
        <v>23</v>
      </c>
    </row>
    <row r="12" spans="1:97" ht="16.5" x14ac:dyDescent="0.3">
      <c r="A12" s="173">
        <v>2</v>
      </c>
      <c r="B12" s="184" t="s">
        <v>1610</v>
      </c>
      <c r="C12" s="149" t="s">
        <v>1596</v>
      </c>
      <c r="D12" s="149"/>
      <c r="E12" s="185" t="s">
        <v>1684</v>
      </c>
      <c r="F12" s="186" t="s">
        <v>37</v>
      </c>
      <c r="G12" s="205">
        <v>45238</v>
      </c>
      <c r="H12" s="149" t="s">
        <v>1671</v>
      </c>
      <c r="I12" s="200" t="s">
        <v>1736</v>
      </c>
      <c r="J12" s="166">
        <v>1142858934</v>
      </c>
      <c r="K12" s="166">
        <v>766618934</v>
      </c>
      <c r="L12" s="151">
        <v>901146409</v>
      </c>
      <c r="M12" s="149" t="s">
        <v>1695</v>
      </c>
      <c r="N12" s="151" t="s">
        <v>1737</v>
      </c>
      <c r="O12" s="151" t="s">
        <v>1738</v>
      </c>
      <c r="P12" s="151">
        <v>41920775</v>
      </c>
      <c r="Q12" s="151">
        <v>41</v>
      </c>
      <c r="R12" s="149" t="s">
        <v>1687</v>
      </c>
      <c r="S12" s="149" t="s">
        <v>1688</v>
      </c>
      <c r="T12" s="149" t="s">
        <v>1739</v>
      </c>
      <c r="U12" s="149"/>
      <c r="V12" s="149"/>
      <c r="W12" s="149"/>
      <c r="X12" s="149"/>
      <c r="Y12" s="149"/>
      <c r="Z12" s="151"/>
      <c r="AA12" s="151"/>
      <c r="AB12" s="149" t="s">
        <v>1520</v>
      </c>
      <c r="AC12" s="209">
        <v>10282381</v>
      </c>
      <c r="AD12" s="149"/>
      <c r="AE12" s="149"/>
      <c r="AF12" s="149" t="s">
        <v>1603</v>
      </c>
      <c r="AG12" s="210">
        <v>45280</v>
      </c>
      <c r="AH12" s="149"/>
      <c r="AI12" s="149"/>
      <c r="AJ12" s="149"/>
      <c r="AK12" s="151"/>
      <c r="AL12" s="151"/>
      <c r="AM12" s="151"/>
      <c r="AN12" s="151"/>
      <c r="AO12" s="150">
        <v>45239</v>
      </c>
      <c r="AP12" s="150">
        <v>45280</v>
      </c>
      <c r="AQ12" s="151"/>
      <c r="AR12" s="191"/>
      <c r="AS12" s="191"/>
      <c r="AT12" s="191"/>
      <c r="AU12" s="191"/>
      <c r="AV12" s="151"/>
      <c r="AW12" s="151" t="s">
        <v>1681</v>
      </c>
      <c r="AX12" s="151" t="s">
        <v>1740</v>
      </c>
      <c r="AY12" s="151"/>
      <c r="AZ12" s="211">
        <v>89723</v>
      </c>
      <c r="BA12" s="151">
        <v>87123</v>
      </c>
      <c r="BB12" s="212">
        <v>390409884</v>
      </c>
      <c r="BC12" s="156">
        <v>45218</v>
      </c>
      <c r="BD12" s="151">
        <v>140023</v>
      </c>
      <c r="BE12" s="212">
        <v>766618934</v>
      </c>
      <c r="BF12" s="156">
        <v>45239</v>
      </c>
      <c r="BG12" s="156">
        <v>45239</v>
      </c>
      <c r="BH12" s="156">
        <v>45280</v>
      </c>
      <c r="BI12" s="151" t="s">
        <v>1741</v>
      </c>
      <c r="BJ12" s="194"/>
      <c r="BK12" s="194"/>
      <c r="BL12" s="194"/>
      <c r="BM12" s="194"/>
      <c r="BN12" s="194"/>
      <c r="BO12" s="194"/>
      <c r="BP12" s="194"/>
      <c r="BQ12" s="194"/>
      <c r="BR12" s="194"/>
      <c r="BS12" s="194"/>
      <c r="BT12" s="194"/>
      <c r="BU12" s="194"/>
      <c r="BV12" s="192"/>
      <c r="BW12" s="192"/>
      <c r="BX12" s="192"/>
      <c r="BY12" s="198" t="s">
        <v>1742</v>
      </c>
      <c r="BZ12" s="213" t="s">
        <v>1743</v>
      </c>
      <c r="CA12" s="196">
        <v>2023</v>
      </c>
      <c r="CB12" s="184" t="s">
        <v>28</v>
      </c>
      <c r="CC12" s="208">
        <v>44956</v>
      </c>
      <c r="CD12" s="184" t="s">
        <v>1735</v>
      </c>
      <c r="CE12" s="151"/>
      <c r="CF12" s="151"/>
      <c r="CG12" s="193"/>
      <c r="CH12" s="193"/>
      <c r="CI12" s="151"/>
      <c r="CJ12" s="151"/>
      <c r="CK12" s="151"/>
      <c r="CL12" s="151"/>
      <c r="CM12" s="184"/>
      <c r="CN12" s="184"/>
      <c r="CO12" s="184"/>
      <c r="CP12" s="184"/>
      <c r="CQ12" s="184"/>
      <c r="CR12" s="184"/>
      <c r="CS12" s="184" t="s">
        <v>23</v>
      </c>
    </row>
    <row r="13" spans="1:97" x14ac:dyDescent="0.25">
      <c r="A13" s="168"/>
      <c r="B13" s="168"/>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168"/>
      <c r="BK13" s="168"/>
      <c r="BL13" s="168"/>
      <c r="BM13" s="168"/>
      <c r="BN13" s="168"/>
      <c r="BO13" s="168"/>
      <c r="BP13" s="168"/>
      <c r="BQ13" s="168"/>
      <c r="BR13" s="168"/>
      <c r="BS13" s="168"/>
      <c r="BT13" s="168"/>
      <c r="BU13" s="168"/>
      <c r="BV13" s="168"/>
      <c r="BW13" s="168"/>
      <c r="BX13" s="168"/>
      <c r="BY13" s="168"/>
      <c r="BZ13" s="214"/>
      <c r="CA13" s="168"/>
      <c r="CB13" s="168"/>
      <c r="CC13" s="168"/>
      <c r="CD13" s="168"/>
      <c r="CE13" s="168"/>
      <c r="CF13" s="168"/>
      <c r="CG13" s="168"/>
      <c r="CH13" s="168"/>
      <c r="CI13" s="168"/>
      <c r="CJ13" s="168"/>
      <c r="CK13" s="168"/>
      <c r="CL13" s="168"/>
      <c r="CM13" s="168"/>
      <c r="CN13" s="168"/>
      <c r="CO13" s="168"/>
      <c r="CP13" s="168"/>
      <c r="CQ13" s="168"/>
      <c r="CR13" s="168"/>
      <c r="CS13" s="168"/>
    </row>
    <row r="350980" spans="1:10" x14ac:dyDescent="0.25">
      <c r="A350980" s="148" t="s">
        <v>1596</v>
      </c>
      <c r="B350980" s="148" t="s">
        <v>1670</v>
      </c>
      <c r="C350980" s="148" t="s">
        <v>1671</v>
      </c>
      <c r="D350980" s="148" t="s">
        <v>1699</v>
      </c>
      <c r="E350980" s="148" t="s">
        <v>1687</v>
      </c>
      <c r="F350980" s="148" t="s">
        <v>1744</v>
      </c>
      <c r="G350980" s="148" t="s">
        <v>1745</v>
      </c>
      <c r="H350980" s="148" t="s">
        <v>1521</v>
      </c>
      <c r="I350980" s="148" t="s">
        <v>1521</v>
      </c>
      <c r="J350980" s="148" t="s">
        <v>1746</v>
      </c>
    </row>
    <row r="350981" spans="1:10" x14ac:dyDescent="0.25">
      <c r="A350981" s="148" t="s">
        <v>1747</v>
      </c>
      <c r="B350981" s="148" t="s">
        <v>1684</v>
      </c>
      <c r="C350981" s="148" t="s">
        <v>1748</v>
      </c>
      <c r="D350981" s="148" t="s">
        <v>1749</v>
      </c>
      <c r="E350981" s="148" t="s">
        <v>1750</v>
      </c>
      <c r="F350981" s="148" t="s">
        <v>1688</v>
      </c>
      <c r="G350981" s="148" t="s">
        <v>1676</v>
      </c>
      <c r="H350981" s="148" t="s">
        <v>1751</v>
      </c>
      <c r="I350981" s="148" t="s">
        <v>1752</v>
      </c>
      <c r="J350981" s="148" t="s">
        <v>1753</v>
      </c>
    </row>
    <row r="350982" spans="1:10" x14ac:dyDescent="0.25">
      <c r="B350982" s="148" t="s">
        <v>1675</v>
      </c>
      <c r="C350982" s="148" t="s">
        <v>1754</v>
      </c>
      <c r="D350982" s="148" t="s">
        <v>1755</v>
      </c>
      <c r="E350982" s="148" t="s">
        <v>1756</v>
      </c>
      <c r="F350982" s="148" t="s">
        <v>1757</v>
      </c>
      <c r="G350982" s="148" t="s">
        <v>1758</v>
      </c>
      <c r="H350982" s="148" t="s">
        <v>1520</v>
      </c>
      <c r="I350982" s="148" t="s">
        <v>1520</v>
      </c>
      <c r="J350982" s="148" t="s">
        <v>1759</v>
      </c>
    </row>
    <row r="350983" spans="1:10" x14ac:dyDescent="0.25">
      <c r="C350983" s="148" t="s">
        <v>1760</v>
      </c>
      <c r="D350983" s="148" t="s">
        <v>1695</v>
      </c>
      <c r="E350983" s="148" t="s">
        <v>1761</v>
      </c>
      <c r="F350983" s="148" t="s">
        <v>1762</v>
      </c>
      <c r="G350983" s="148" t="s">
        <v>1763</v>
      </c>
      <c r="H350983" s="148" t="s">
        <v>1764</v>
      </c>
      <c r="I350983" s="148" t="s">
        <v>1765</v>
      </c>
      <c r="J350983" s="148" t="s">
        <v>1766</v>
      </c>
    </row>
    <row r="350984" spans="1:10" x14ac:dyDescent="0.25">
      <c r="C350984" s="148" t="s">
        <v>1767</v>
      </c>
      <c r="D350984" s="148" t="s">
        <v>1685</v>
      </c>
      <c r="E350984" s="148" t="s">
        <v>1768</v>
      </c>
      <c r="F350984" s="148" t="s">
        <v>1769</v>
      </c>
      <c r="H350984" s="148" t="s">
        <v>1677</v>
      </c>
    </row>
    <row r="350985" spans="1:10" x14ac:dyDescent="0.25">
      <c r="C350985" s="148" t="s">
        <v>1770</v>
      </c>
      <c r="D350985" s="148" t="s">
        <v>1771</v>
      </c>
      <c r="E350985" s="148" t="s">
        <v>1674</v>
      </c>
      <c r="F350985" s="148" t="s">
        <v>1772</v>
      </c>
    </row>
    <row r="350986" spans="1:10" x14ac:dyDescent="0.25">
      <c r="C350986" s="148" t="s">
        <v>1773</v>
      </c>
      <c r="D350986" s="148" t="s">
        <v>1774</v>
      </c>
      <c r="F350986" s="148" t="s">
        <v>1775</v>
      </c>
    </row>
    <row r="350987" spans="1:10" x14ac:dyDescent="0.25">
      <c r="C350987" s="148" t="s">
        <v>1776</v>
      </c>
      <c r="D350987" s="148" t="s">
        <v>1777</v>
      </c>
      <c r="F350987" s="148" t="s">
        <v>1778</v>
      </c>
    </row>
    <row r="350988" spans="1:10" x14ac:dyDescent="0.25">
      <c r="C350988" s="148" t="s">
        <v>1779</v>
      </c>
      <c r="D350988" s="148" t="s">
        <v>1598</v>
      </c>
      <c r="F350988" s="148" t="s">
        <v>1780</v>
      </c>
    </row>
    <row r="350989" spans="1:10" x14ac:dyDescent="0.25">
      <c r="C350989" s="148" t="s">
        <v>1781</v>
      </c>
      <c r="D350989" s="148" t="s">
        <v>1672</v>
      </c>
      <c r="F350989" s="148" t="s">
        <v>1782</v>
      </c>
    </row>
    <row r="350990" spans="1:10" x14ac:dyDescent="0.25">
      <c r="C350990" s="148" t="s">
        <v>1783</v>
      </c>
      <c r="D350990" s="148" t="s">
        <v>1678</v>
      </c>
      <c r="F350990" s="148" t="s">
        <v>1784</v>
      </c>
    </row>
    <row r="350991" spans="1:10" x14ac:dyDescent="0.25">
      <c r="C350991" s="148" t="s">
        <v>1785</v>
      </c>
      <c r="F350991" s="148" t="s">
        <v>1786</v>
      </c>
    </row>
    <row r="350992" spans="1:10" x14ac:dyDescent="0.25">
      <c r="C350992" s="148" t="s">
        <v>1787</v>
      </c>
      <c r="F350992" s="148" t="s">
        <v>1788</v>
      </c>
    </row>
    <row r="350993" spans="3:6" x14ac:dyDescent="0.25">
      <c r="C350993" s="148" t="s">
        <v>1789</v>
      </c>
      <c r="F350993" s="148" t="s">
        <v>1790</v>
      </c>
    </row>
    <row r="350994" spans="3:6" x14ac:dyDescent="0.25">
      <c r="C350994" s="148" t="s">
        <v>1791</v>
      </c>
      <c r="F350994" s="148" t="s">
        <v>1792</v>
      </c>
    </row>
    <row r="350995" spans="3:6" x14ac:dyDescent="0.25">
      <c r="C350995" s="148" t="s">
        <v>1793</v>
      </c>
      <c r="F350995" s="148" t="s">
        <v>1794</v>
      </c>
    </row>
    <row r="350996" spans="3:6" x14ac:dyDescent="0.25">
      <c r="C350996" s="148" t="s">
        <v>1795</v>
      </c>
      <c r="F350996" s="148" t="s">
        <v>1796</v>
      </c>
    </row>
    <row r="350997" spans="3:6" x14ac:dyDescent="0.25">
      <c r="C350997" s="148" t="s">
        <v>1797</v>
      </c>
      <c r="F350997" s="148" t="s">
        <v>1798</v>
      </c>
    </row>
    <row r="350998" spans="3:6" x14ac:dyDescent="0.25">
      <c r="C350998" s="148" t="s">
        <v>1799</v>
      </c>
      <c r="F350998" s="148" t="s">
        <v>1800</v>
      </c>
    </row>
    <row r="350999" spans="3:6" x14ac:dyDescent="0.25">
      <c r="C350999" s="148" t="s">
        <v>1801</v>
      </c>
      <c r="F350999" s="148" t="s">
        <v>1802</v>
      </c>
    </row>
    <row r="351000" spans="3:6" x14ac:dyDescent="0.25">
      <c r="C351000" s="148" t="s">
        <v>1803</v>
      </c>
      <c r="F351000" s="148" t="s">
        <v>1804</v>
      </c>
    </row>
    <row r="351001" spans="3:6" x14ac:dyDescent="0.25">
      <c r="C351001" s="148" t="s">
        <v>1805</v>
      </c>
      <c r="F351001" s="148" t="s">
        <v>1806</v>
      </c>
    </row>
    <row r="351002" spans="3:6" x14ac:dyDescent="0.25">
      <c r="C351002" s="148" t="s">
        <v>1807</v>
      </c>
      <c r="F351002" s="148" t="s">
        <v>1808</v>
      </c>
    </row>
    <row r="351003" spans="3:6" x14ac:dyDescent="0.25">
      <c r="C351003" s="148" t="s">
        <v>1809</v>
      </c>
      <c r="F351003" s="148" t="s">
        <v>1810</v>
      </c>
    </row>
    <row r="351004" spans="3:6" x14ac:dyDescent="0.25">
      <c r="C351004" s="148" t="s">
        <v>1811</v>
      </c>
      <c r="F351004" s="148" t="s">
        <v>1812</v>
      </c>
    </row>
    <row r="351005" spans="3:6" x14ac:dyDescent="0.25">
      <c r="C351005" s="148" t="s">
        <v>1813</v>
      </c>
      <c r="F351005" s="148" t="s">
        <v>1814</v>
      </c>
    </row>
    <row r="351006" spans="3:6" x14ac:dyDescent="0.25">
      <c r="C351006" s="148" t="s">
        <v>1815</v>
      </c>
      <c r="F351006" s="148" t="s">
        <v>1816</v>
      </c>
    </row>
    <row r="351007" spans="3:6" x14ac:dyDescent="0.25">
      <c r="C351007" s="148" t="s">
        <v>1817</v>
      </c>
      <c r="F351007" s="148" t="s">
        <v>1818</v>
      </c>
    </row>
    <row r="351008" spans="3:6" x14ac:dyDescent="0.25">
      <c r="C351008" s="148" t="s">
        <v>1819</v>
      </c>
      <c r="F351008" s="148" t="s">
        <v>1820</v>
      </c>
    </row>
    <row r="351009" spans="3:6" x14ac:dyDescent="0.25">
      <c r="C351009" s="148" t="s">
        <v>1821</v>
      </c>
      <c r="F351009" s="148" t="s">
        <v>1822</v>
      </c>
    </row>
    <row r="351010" spans="3:6" x14ac:dyDescent="0.25">
      <c r="C351010" s="148" t="s">
        <v>1823</v>
      </c>
      <c r="F351010" s="148" t="s">
        <v>1824</v>
      </c>
    </row>
    <row r="351011" spans="3:6" x14ac:dyDescent="0.25">
      <c r="C351011" s="148" t="s">
        <v>1825</v>
      </c>
      <c r="F351011" s="148" t="s">
        <v>1826</v>
      </c>
    </row>
    <row r="351012" spans="3:6" x14ac:dyDescent="0.25">
      <c r="C351012" s="148" t="s">
        <v>1827</v>
      </c>
      <c r="F351012" s="148" t="s">
        <v>1828</v>
      </c>
    </row>
    <row r="351013" spans="3:6" x14ac:dyDescent="0.25">
      <c r="C351013" s="148" t="s">
        <v>1829</v>
      </c>
      <c r="F351013" s="148" t="s">
        <v>1830</v>
      </c>
    </row>
    <row r="351014" spans="3:6" x14ac:dyDescent="0.25">
      <c r="C351014" s="148" t="s">
        <v>1831</v>
      </c>
      <c r="F351014" s="148" t="s">
        <v>1832</v>
      </c>
    </row>
    <row r="351015" spans="3:6" x14ac:dyDescent="0.25">
      <c r="C351015" s="148" t="s">
        <v>1833</v>
      </c>
      <c r="F351015" s="148" t="s">
        <v>1834</v>
      </c>
    </row>
    <row r="351016" spans="3:6" x14ac:dyDescent="0.25">
      <c r="C351016" s="148" t="s">
        <v>1835</v>
      </c>
      <c r="F351016" s="148" t="s">
        <v>1836</v>
      </c>
    </row>
    <row r="351017" spans="3:6" x14ac:dyDescent="0.25">
      <c r="C351017" s="148" t="s">
        <v>1837</v>
      </c>
      <c r="F351017" s="148" t="s">
        <v>1838</v>
      </c>
    </row>
    <row r="351018" spans="3:6" x14ac:dyDescent="0.25">
      <c r="C351018" s="148" t="s">
        <v>1839</v>
      </c>
      <c r="F351018" s="148" t="s">
        <v>1840</v>
      </c>
    </row>
    <row r="351019" spans="3:6" x14ac:dyDescent="0.25">
      <c r="C351019" s="148" t="s">
        <v>1841</v>
      </c>
      <c r="F351019" s="148" t="s">
        <v>1842</v>
      </c>
    </row>
    <row r="351020" spans="3:6" x14ac:dyDescent="0.25">
      <c r="C351020" s="148" t="s">
        <v>1843</v>
      </c>
      <c r="F351020" s="148" t="s">
        <v>1844</v>
      </c>
    </row>
    <row r="351021" spans="3:6" x14ac:dyDescent="0.25">
      <c r="C351021" s="148" t="s">
        <v>1845</v>
      </c>
      <c r="F351021" s="148" t="s">
        <v>1846</v>
      </c>
    </row>
    <row r="351022" spans="3:6" x14ac:dyDescent="0.25">
      <c r="C351022" s="148" t="s">
        <v>1847</v>
      </c>
      <c r="F351022" s="148" t="s">
        <v>1848</v>
      </c>
    </row>
    <row r="351023" spans="3:6" x14ac:dyDescent="0.25">
      <c r="C351023" s="148" t="s">
        <v>1849</v>
      </c>
      <c r="F351023" s="148" t="s">
        <v>1850</v>
      </c>
    </row>
    <row r="351024" spans="3:6" x14ac:dyDescent="0.25">
      <c r="C351024" s="148" t="s">
        <v>1851</v>
      </c>
      <c r="F351024" s="148" t="s">
        <v>1852</v>
      </c>
    </row>
    <row r="351025" spans="3:6" x14ac:dyDescent="0.25">
      <c r="C351025" s="148" t="s">
        <v>1853</v>
      </c>
      <c r="F351025" s="148" t="s">
        <v>1854</v>
      </c>
    </row>
    <row r="351026" spans="3:6" x14ac:dyDescent="0.25">
      <c r="C351026" s="148" t="s">
        <v>1855</v>
      </c>
      <c r="F351026" s="148" t="s">
        <v>1856</v>
      </c>
    </row>
    <row r="351027" spans="3:6" x14ac:dyDescent="0.25">
      <c r="C351027" s="148" t="s">
        <v>1857</v>
      </c>
      <c r="F351027" s="148" t="s">
        <v>1858</v>
      </c>
    </row>
    <row r="351028" spans="3:6" x14ac:dyDescent="0.25">
      <c r="C351028" s="148" t="s">
        <v>1859</v>
      </c>
      <c r="F351028" s="148" t="s">
        <v>1860</v>
      </c>
    </row>
    <row r="351029" spans="3:6" x14ac:dyDescent="0.25">
      <c r="C351029" s="148" t="s">
        <v>1861</v>
      </c>
      <c r="F351029" s="148" t="s">
        <v>1862</v>
      </c>
    </row>
    <row r="351030" spans="3:6" x14ac:dyDescent="0.25">
      <c r="C351030" s="148" t="s">
        <v>1863</v>
      </c>
      <c r="F351030" s="148" t="s">
        <v>1864</v>
      </c>
    </row>
    <row r="351031" spans="3:6" x14ac:dyDescent="0.25">
      <c r="F351031" s="148" t="s">
        <v>1865</v>
      </c>
    </row>
    <row r="351032" spans="3:6" x14ac:dyDescent="0.25">
      <c r="F351032" s="148" t="s">
        <v>1866</v>
      </c>
    </row>
    <row r="351033" spans="3:6" x14ac:dyDescent="0.25">
      <c r="F351033" s="148" t="s">
        <v>1867</v>
      </c>
    </row>
    <row r="351034" spans="3:6" x14ac:dyDescent="0.25">
      <c r="F351034" s="148" t="s">
        <v>1675</v>
      </c>
    </row>
  </sheetData>
  <dataValidations count="47">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M11:M12" xr:uid="{00000000-0002-0000-0300-000000000000}">
      <formula1>$D$350975:$D$350986</formula1>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L11" xr:uid="{00000000-0002-0000-0300-000001000000}">
      <formula1>-999999999</formula1>
      <formula2>999999999</formula2>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O11:P11" xr:uid="{00000000-0002-0000-03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V11:V12" xr:uid="{00000000-0002-0000-0300-000003000000}">
      <formula1>$H$350975:$H$350980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Y11:Y12" xr:uid="{00000000-0002-0000-0300-000004000000}">
      <formula1>$D$350975:$D$350986</formula1>
    </dataValidation>
    <dataValidation type="textLength" allowBlank="1" showInputMessage="1" error="Escriba un texto " promptTitle="Cualquier contenido" prompt=" Registre el número de la CÉDULA DE EXTRANJERÍA del Interventor, SIN PUNTOS NI COMAS." sqref="Z11" xr:uid="{00000000-0002-0000-0300-000005000000}">
      <formula1>0</formula1>
      <formula2>3500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00000000-0002-0000-0300-000006000000}">
      <formula1>$A$350975:$A$350977</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2" xr:uid="{00000000-0002-0000-0300-000007000000}">
      <formula1>$B$350975:$B$350978</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12" xr:uid="{00000000-0002-0000-0300-000008000000}">
      <formula1>$C$350975:$C$351026</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2" xr:uid="{00000000-0002-0000-0300-000009000000}">
      <formula1>$E$350975:$E$350981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2" xr:uid="{00000000-0002-0000-0300-00000A000000}">
      <formula1>$F$350975:$F$351030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U11:U12" xr:uid="{00000000-0002-0000-0300-00000B000000}">
      <formula1>$G$350975:$G$350979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B11:AB12" xr:uid="{00000000-0002-0000-0300-00000C000000}">
      <formula1>$I$350975:$I$350979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H11:AH12" xr:uid="{00000000-0002-0000-0300-00000D000000}">
      <formula1>$J$350975:$J$350979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E11" xr:uid="{00000000-0002-0000-0300-00000E000000}">
      <formula1>$F$350952:$F$350963</formula1>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F11:F12" xr:uid="{00000000-0002-0000-0300-00000F000000}">
      <formula1>0</formula1>
      <formula2>390</formula2>
    </dataValidation>
    <dataValidation allowBlank="1" showInputMessage="1" showErrorMessage="1" errorTitle="Entrada no válida" error="Por favor seleccione un elemento de la lista" promptTitle="Seleccione un elemento de la lista" prompt=" Seleccione de la lista EL (LOS) RIESGO(S) que está amparando." sqref="T2:T6 T8 T11:T12" xr:uid="{00000000-0002-0000-0300-000010000000}"/>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M2:M10" xr:uid="{00000000-0002-0000-0300-000011000000}">
      <formula1>$D$350979:$D$350990</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2 D11:D12" xr:uid="{00000000-0002-0000-0300-000012000000}">
      <formula1>0</formula1>
      <formula2>290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2 G11" xr:uid="{00000000-0002-0000-0300-000013000000}">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3:J8 J11:K11" xr:uid="{00000000-0002-0000-0300-000014000000}">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2 AG2 CF2 Q11" xr:uid="{00000000-0002-0000-0300-000015000000}">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V2:V10" xr:uid="{00000000-0002-0000-0300-000016000000}">
      <formula1>$H$350979:$H$350984</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W2 W11:W12" xr:uid="{00000000-0002-0000-0300-000017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X2 X11:X12" xr:uid="{00000000-0002-0000-0300-000018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Y2:Y10" xr:uid="{00000000-0002-0000-0300-000019000000}">
      <formula1>$D$350979:$D$350990</formula1>
    </dataValidation>
    <dataValidation type="textLength" allowBlank="1" showInputMessage="1" error="Escriba un texto  Maximo 390 Caracteres" promptTitle="Cualquier contenido Maximo 390 Caracteres" prompt=" Registre COMPLETO nombres y apellidos del Interventor del contrato." sqref="AA2 AA11" xr:uid="{00000000-0002-0000-0300-00001A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I2 AI11:AI12" xr:uid="{00000000-0002-0000-0300-00001B000000}">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J2:AN2 AJ11:AN11 AJ12" xr:uid="{00000000-0002-0000-0300-00001C000000}">
      <formula1>-2147483647</formula1>
      <formula2>2147483647</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O2 AO11" xr:uid="{00000000-0002-0000-0300-00001D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P2 AP11" xr:uid="{00000000-0002-0000-0300-00001E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Q2:AQ11" xr:uid="{00000000-0002-0000-0300-00001F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R2:AU12" xr:uid="{00000000-0002-0000-0300-000020000000}">
      <formula1>-2147483647</formula1>
      <formula2>2147483647</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2:AV11" xr:uid="{00000000-0002-0000-03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C10" xr:uid="{00000000-0002-0000-0300-000022000000}">
      <formula1>$A$350979:$A$350981</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2:E10" xr:uid="{00000000-0002-0000-0300-000023000000}">
      <formula1>$B$350979:$B$350982</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2:H10" xr:uid="{00000000-0002-0000-0300-000024000000}">
      <formula1>$C$350979:$C$351030</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2:R10" xr:uid="{00000000-0002-0000-0300-000025000000}">
      <formula1>$E$350979:$E$350985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2:S10" xr:uid="{00000000-0002-0000-0300-000026000000}">
      <formula1>$F$350979:$F$351034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U2:U10" xr:uid="{00000000-0002-0000-0300-000027000000}">
      <formula1>$G$350979:$G$350983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B2:AB10" xr:uid="{00000000-0002-0000-0300-000028000000}">
      <formula1>$I$350979:$I$350983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H2:AH10" xr:uid="{00000000-0002-0000-0300-000029000000}">
      <formula1>$J$350979:$J$350983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E2 AE4:AE10" xr:uid="{00000000-0002-0000-0300-00002A000000}">
      <formula1>$F$350956:$F$350967</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2:F10" xr:uid="{00000000-0002-0000-0300-00002B00000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C2:AC10 AC12" xr:uid="{00000000-0002-0000-0300-00002C000000}">
      <formula1>-99999999999</formula1>
      <formula2>99999999999</formula2>
    </dataValidation>
    <dataValidation type="textLength" allowBlank="1" showInputMessage="1" error="Escriba un texto " promptTitle="Cualquier contenido" prompt=" Registre COMPLETO nombres y apellidos del Supervisor del contrato." sqref="AE3 AG6 AF2:AF10 AE12:AG12" xr:uid="{00000000-0002-0000-0300-00002D000000}">
      <formula1>0</formula1>
      <formula2>3500</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D2:AD12" xr:uid="{00000000-0002-0000-0300-00002E000000}">
      <formula1>-999999999</formula1>
      <formula2>999999999</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6"/>
  <sheetViews>
    <sheetView workbookViewId="0">
      <selection sqref="A1:V6"/>
    </sheetView>
  </sheetViews>
  <sheetFormatPr baseColWidth="10" defaultRowHeight="15" x14ac:dyDescent="0.25"/>
  <sheetData>
    <row r="1" spans="1:22" ht="78.75" x14ac:dyDescent="0.25">
      <c r="A1" s="1" t="s">
        <v>0</v>
      </c>
      <c r="B1" s="2" t="s">
        <v>1</v>
      </c>
      <c r="C1" s="3" t="s">
        <v>2</v>
      </c>
      <c r="D1" s="1" t="s">
        <v>3</v>
      </c>
      <c r="E1" s="2" t="s">
        <v>4</v>
      </c>
      <c r="F1" s="2" t="s">
        <v>5</v>
      </c>
      <c r="G1" s="2" t="s">
        <v>6</v>
      </c>
      <c r="H1" s="2" t="s">
        <v>7</v>
      </c>
      <c r="I1" s="1" t="s">
        <v>8</v>
      </c>
      <c r="J1" s="4" t="s">
        <v>9</v>
      </c>
      <c r="K1" s="5" t="s">
        <v>10</v>
      </c>
      <c r="L1" s="5" t="s">
        <v>11</v>
      </c>
      <c r="M1" s="6" t="s">
        <v>12</v>
      </c>
      <c r="N1" s="6" t="s">
        <v>13</v>
      </c>
      <c r="O1" s="2" t="s">
        <v>14</v>
      </c>
      <c r="P1" s="3" t="s">
        <v>15</v>
      </c>
      <c r="Q1" s="2" t="s">
        <v>16</v>
      </c>
      <c r="R1" s="2" t="s">
        <v>17</v>
      </c>
      <c r="S1" s="1" t="s">
        <v>18</v>
      </c>
      <c r="T1" s="1" t="s">
        <v>19</v>
      </c>
      <c r="U1" s="7" t="s">
        <v>20</v>
      </c>
      <c r="V1" s="8" t="s">
        <v>21</v>
      </c>
    </row>
    <row r="2" spans="1:22" x14ac:dyDescent="0.25">
      <c r="A2" s="9" t="s">
        <v>22</v>
      </c>
      <c r="B2" s="8" t="s">
        <v>23</v>
      </c>
      <c r="C2" s="10"/>
      <c r="D2" s="8" t="s">
        <v>24</v>
      </c>
      <c r="E2" s="11">
        <v>45105</v>
      </c>
      <c r="F2" s="8" t="s">
        <v>25</v>
      </c>
      <c r="G2" s="10"/>
      <c r="H2" s="10"/>
      <c r="I2" s="10"/>
      <c r="J2" s="12">
        <v>0</v>
      </c>
      <c r="K2" s="10"/>
      <c r="L2" s="10" t="s">
        <v>26</v>
      </c>
      <c r="M2" s="10"/>
      <c r="N2" s="13"/>
      <c r="O2" s="10" t="s">
        <v>27</v>
      </c>
      <c r="P2" s="13">
        <v>1461</v>
      </c>
      <c r="Q2" s="14">
        <v>45105</v>
      </c>
      <c r="R2" s="14">
        <v>46596</v>
      </c>
      <c r="S2" s="14"/>
      <c r="T2" s="8" t="s">
        <v>28</v>
      </c>
      <c r="U2" s="8" t="s">
        <v>29</v>
      </c>
      <c r="V2" s="8">
        <v>2023</v>
      </c>
    </row>
    <row r="3" spans="1:22" x14ac:dyDescent="0.25">
      <c r="A3" s="9" t="s">
        <v>22</v>
      </c>
      <c r="B3" s="8" t="s">
        <v>30</v>
      </c>
      <c r="C3" s="10"/>
      <c r="D3" s="15" t="s">
        <v>31</v>
      </c>
      <c r="E3" s="14">
        <v>45056</v>
      </c>
      <c r="F3" s="13" t="s">
        <v>32</v>
      </c>
      <c r="G3" s="10"/>
      <c r="H3" s="10"/>
      <c r="I3" s="10"/>
      <c r="J3" s="16">
        <v>12000000</v>
      </c>
      <c r="K3" s="10"/>
      <c r="L3" s="10" t="s">
        <v>26</v>
      </c>
      <c r="M3" s="10"/>
      <c r="N3" s="15">
        <v>900062917</v>
      </c>
      <c r="O3" s="10" t="s">
        <v>27</v>
      </c>
      <c r="P3" s="13">
        <v>235</v>
      </c>
      <c r="Q3" s="14">
        <v>45056</v>
      </c>
      <c r="R3" s="14">
        <v>45291</v>
      </c>
      <c r="S3" s="14"/>
      <c r="T3" s="15" t="s">
        <v>28</v>
      </c>
      <c r="U3" s="17" t="s">
        <v>33</v>
      </c>
      <c r="V3" s="8">
        <v>2023</v>
      </c>
    </row>
    <row r="4" spans="1:22" x14ac:dyDescent="0.25">
      <c r="A4" s="9" t="s">
        <v>22</v>
      </c>
      <c r="B4" s="8" t="s">
        <v>30</v>
      </c>
      <c r="C4" s="10"/>
      <c r="D4" s="13" t="s">
        <v>34</v>
      </c>
      <c r="E4" s="14">
        <v>45105</v>
      </c>
      <c r="F4" s="13" t="s">
        <v>35</v>
      </c>
      <c r="G4" s="10"/>
      <c r="H4" s="10"/>
      <c r="I4" s="10"/>
      <c r="J4" s="16">
        <v>112000000</v>
      </c>
      <c r="K4" s="10"/>
      <c r="L4" s="10" t="s">
        <v>26</v>
      </c>
      <c r="M4" s="10"/>
      <c r="N4" s="13">
        <v>809004480</v>
      </c>
      <c r="O4" s="10" t="s">
        <v>27</v>
      </c>
      <c r="P4" s="15">
        <v>170</v>
      </c>
      <c r="Q4" s="14">
        <v>45125</v>
      </c>
      <c r="R4" s="14">
        <v>45275</v>
      </c>
      <c r="S4" s="14"/>
      <c r="T4" s="15" t="s">
        <v>28</v>
      </c>
      <c r="U4" s="17" t="s">
        <v>36</v>
      </c>
      <c r="V4" s="8">
        <v>2023</v>
      </c>
    </row>
    <row r="5" spans="1:22" x14ac:dyDescent="0.25">
      <c r="A5" s="9" t="s">
        <v>37</v>
      </c>
      <c r="B5" s="8" t="s">
        <v>30</v>
      </c>
      <c r="C5" s="10"/>
      <c r="D5" s="8" t="s">
        <v>38</v>
      </c>
      <c r="E5" s="14">
        <v>45105</v>
      </c>
      <c r="F5" s="13" t="s">
        <v>39</v>
      </c>
      <c r="G5" s="10"/>
      <c r="H5" s="10"/>
      <c r="I5" s="10"/>
      <c r="J5" s="16">
        <v>51000000</v>
      </c>
      <c r="K5" s="10"/>
      <c r="L5" s="10" t="s">
        <v>26</v>
      </c>
      <c r="M5" s="10"/>
      <c r="N5" s="15">
        <v>80004485</v>
      </c>
      <c r="O5" s="10" t="s">
        <v>27</v>
      </c>
      <c r="P5" s="15">
        <v>170</v>
      </c>
      <c r="Q5" s="14">
        <v>45114</v>
      </c>
      <c r="R5" s="14">
        <v>45275</v>
      </c>
      <c r="S5" s="14"/>
      <c r="T5" s="15" t="s">
        <v>28</v>
      </c>
      <c r="U5" s="17" t="s">
        <v>40</v>
      </c>
      <c r="V5" s="8">
        <v>2023</v>
      </c>
    </row>
    <row r="6" spans="1:22" x14ac:dyDescent="0.25">
      <c r="A6" s="9" t="s">
        <v>41</v>
      </c>
      <c r="B6" s="8" t="s">
        <v>30</v>
      </c>
      <c r="C6" s="10"/>
      <c r="D6" s="8" t="s">
        <v>42</v>
      </c>
      <c r="E6" s="14">
        <v>45182</v>
      </c>
      <c r="F6" s="13" t="s">
        <v>43</v>
      </c>
      <c r="G6" s="10"/>
      <c r="H6" s="10"/>
      <c r="I6" s="10"/>
      <c r="J6" s="16">
        <v>71428571</v>
      </c>
      <c r="K6" s="10"/>
      <c r="L6" s="10" t="s">
        <v>26</v>
      </c>
      <c r="M6" s="10"/>
      <c r="N6" s="15">
        <v>901153861</v>
      </c>
      <c r="O6" s="10" t="s">
        <v>27</v>
      </c>
      <c r="P6" s="15">
        <v>93</v>
      </c>
      <c r="Q6" s="14">
        <v>45182</v>
      </c>
      <c r="R6" s="14">
        <v>45275</v>
      </c>
      <c r="S6" s="14"/>
      <c r="T6" s="15" t="s">
        <v>28</v>
      </c>
      <c r="U6" s="17" t="s">
        <v>44</v>
      </c>
      <c r="V6" s="8">
        <v>2023</v>
      </c>
    </row>
  </sheetData>
  <dataValidations count="9">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P2:P3" xr:uid="{00000000-0002-0000-0400-000000000000}">
      <formula1>-2147483647</formula1>
      <formula2>2147483647</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2" xr:uid="{00000000-0002-0000-0400-000001000000}">
      <formula1>-999999999</formula1>
      <formula2>999999999</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Q2:Q3" xr:uid="{00000000-0002-0000-0400-000002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R2:R3" xr:uid="{00000000-0002-0000-0400-000003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S2:S6" xr:uid="{00000000-0002-0000-0400-000004000000}">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2 J4:J6" xr:uid="{00000000-0002-0000-0400-000005000000}">
      <formula1>-2147483647</formula1>
      <formula2>2147483647</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A2" xr:uid="{00000000-0002-0000-0400-000006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E2:E3" xr:uid="{00000000-0002-0000-0400-000007000000}">
      <formula1>1900/1/1</formula1>
      <formula2>3000/1/1</formula2>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A3:A6" xr:uid="{00000000-0002-0000-0400-000008000000}">
      <formula1>0</formula1>
      <formula2>390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Contratación (2)</vt:lpstr>
      <vt:lpstr>Contratación</vt:lpstr>
      <vt:lpstr>ORDENES DE COMPRA FONAM NACION</vt:lpstr>
      <vt:lpstr>CONVENIOS FONAM NACION</vt:lpstr>
      <vt:lpstr>Convenios1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2023-09-30T05:07:49Z</dcterms:created>
  <dcterms:modified xsi:type="dcterms:W3CDTF">2024-06-24T05:58:20Z</dcterms:modified>
</cp:coreProperties>
</file>